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Об исполнении бюджета\2017г\проекты\"/>
    </mc:Choice>
  </mc:AlternateContent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район!$A$1:$D$195</definedName>
  </definedNames>
  <calcPr calcId="152511"/>
</workbook>
</file>

<file path=xl/calcChain.xml><?xml version="1.0" encoding="utf-8"?>
<calcChain xmlns="http://schemas.openxmlformats.org/spreadsheetml/2006/main">
  <c r="C134" i="1" l="1"/>
  <c r="C192" i="1" l="1"/>
  <c r="B192" i="1"/>
  <c r="D193" i="1"/>
  <c r="B136" i="1" l="1"/>
  <c r="B194" i="1" s="1"/>
  <c r="C136" i="1"/>
  <c r="C10" i="1"/>
  <c r="B10" i="1"/>
  <c r="D39" i="1"/>
  <c r="D143" i="1" l="1"/>
  <c r="D147" i="1"/>
  <c r="D30" i="1"/>
  <c r="C151" i="1"/>
  <c r="C148" i="1"/>
  <c r="C119" i="1"/>
  <c r="C7" i="1"/>
  <c r="B151" i="1" l="1"/>
  <c r="B119" i="1"/>
  <c r="C20" i="1"/>
  <c r="C19" i="1" s="1"/>
  <c r="D150" i="1"/>
  <c r="D8" i="1"/>
  <c r="D29" i="1"/>
  <c r="D26" i="1"/>
  <c r="D27" i="1"/>
  <c r="B28" i="1"/>
  <c r="C28" i="1"/>
  <c r="D126" i="1"/>
  <c r="D93" i="1"/>
  <c r="D57" i="1"/>
  <c r="C127" i="1"/>
  <c r="D116" i="1"/>
  <c r="C84" i="1"/>
  <c r="B84" i="1"/>
  <c r="B58" i="1"/>
  <c r="C58" i="1"/>
  <c r="D24" i="1"/>
  <c r="C129" i="1"/>
  <c r="B129" i="1"/>
  <c r="D65" i="1"/>
  <c r="C48" i="1"/>
  <c r="B48" i="1"/>
  <c r="D190" i="1"/>
  <c r="C189" i="1"/>
  <c r="B189" i="1"/>
  <c r="D155" i="1"/>
  <c r="C68" i="1"/>
  <c r="B68" i="1"/>
  <c r="C169" i="1"/>
  <c r="B169" i="1"/>
  <c r="D115" i="1"/>
  <c r="D113" i="1"/>
  <c r="C45" i="1"/>
  <c r="B45" i="1"/>
  <c r="B64" i="1"/>
  <c r="C64" i="1"/>
  <c r="C66" i="1"/>
  <c r="B66" i="1"/>
  <c r="C55" i="1"/>
  <c r="B55" i="1"/>
  <c r="D46" i="1"/>
  <c r="C72" i="1"/>
  <c r="B72" i="1"/>
  <c r="C38" i="1"/>
  <c r="C35" i="1" s="1"/>
  <c r="B38" i="1"/>
  <c r="B35" i="1" s="1"/>
  <c r="C159" i="1"/>
  <c r="B159" i="1"/>
  <c r="D160" i="1"/>
  <c r="D176" i="1"/>
  <c r="B148" i="1"/>
  <c r="C123" i="1"/>
  <c r="B123" i="1"/>
  <c r="C80" i="1"/>
  <c r="B80" i="1"/>
  <c r="D23" i="1"/>
  <c r="C172" i="1"/>
  <c r="B172" i="1"/>
  <c r="C78" i="1"/>
  <c r="B78" i="1"/>
  <c r="D62" i="1"/>
  <c r="B127" i="1"/>
  <c r="D85" i="1"/>
  <c r="D86" i="1"/>
  <c r="C31" i="1"/>
  <c r="C25" i="1" s="1"/>
  <c r="B31" i="1"/>
  <c r="B25" i="1" s="1"/>
  <c r="C186" i="1"/>
  <c r="B186" i="1"/>
  <c r="D184" i="1"/>
  <c r="D185" i="1"/>
  <c r="D187" i="1"/>
  <c r="C183" i="1"/>
  <c r="B183" i="1"/>
  <c r="D161" i="1"/>
  <c r="D162" i="1"/>
  <c r="D153" i="1"/>
  <c r="D149" i="1"/>
  <c r="D142" i="1"/>
  <c r="D144" i="1"/>
  <c r="D145" i="1"/>
  <c r="D132" i="1"/>
  <c r="C131" i="1"/>
  <c r="B131" i="1"/>
  <c r="B117" i="1"/>
  <c r="B95" i="1" s="1"/>
  <c r="C117" i="1"/>
  <c r="C95" i="1" s="1"/>
  <c r="D118" i="1"/>
  <c r="D106" i="1"/>
  <c r="D89" i="1"/>
  <c r="D47" i="1"/>
  <c r="D37" i="1"/>
  <c r="D97" i="1"/>
  <c r="C70" i="1"/>
  <c r="B70" i="1"/>
  <c r="D110" i="1"/>
  <c r="D103" i="1"/>
  <c r="D101" i="1"/>
  <c r="D96" i="1"/>
  <c r="C82" i="1"/>
  <c r="B82" i="1"/>
  <c r="D81" i="1"/>
  <c r="B7" i="1"/>
  <c r="D41" i="1"/>
  <c r="C163" i="1"/>
  <c r="B163" i="1"/>
  <c r="C177" i="1"/>
  <c r="B177" i="1"/>
  <c r="D178" i="1"/>
  <c r="D121" i="1"/>
  <c r="D42" i="1"/>
  <c r="C38" i="2"/>
  <c r="C35" i="2" s="1"/>
  <c r="D38" i="2"/>
  <c r="D35" i="2" s="1"/>
  <c r="E38" i="2"/>
  <c r="B38" i="2"/>
  <c r="B35" i="2"/>
  <c r="G109" i="12"/>
  <c r="C48" i="3"/>
  <c r="F48" i="3" s="1"/>
  <c r="D48" i="3"/>
  <c r="G48" i="3"/>
  <c r="B48" i="3"/>
  <c r="G51" i="3"/>
  <c r="G52" i="3"/>
  <c r="G53" i="3"/>
  <c r="G54" i="3"/>
  <c r="B191" i="1"/>
  <c r="D87" i="1"/>
  <c r="F94" i="2"/>
  <c r="F95" i="2"/>
  <c r="F97" i="2"/>
  <c r="F100" i="2"/>
  <c r="G100" i="2"/>
  <c r="F102" i="2"/>
  <c r="G102" i="2"/>
  <c r="F136" i="2"/>
  <c r="F19" i="2"/>
  <c r="F20" i="2"/>
  <c r="G20" i="2"/>
  <c r="F21" i="2"/>
  <c r="G21" i="2"/>
  <c r="F22" i="2"/>
  <c r="G22" i="2"/>
  <c r="F23" i="2"/>
  <c r="G23" i="2"/>
  <c r="F24" i="2"/>
  <c r="F25" i="2"/>
  <c r="G25" i="2"/>
  <c r="F26" i="2"/>
  <c r="G26" i="2"/>
  <c r="F27" i="2"/>
  <c r="G27" i="2"/>
  <c r="F28" i="2"/>
  <c r="G28" i="2"/>
  <c r="F29" i="2"/>
  <c r="G29" i="2"/>
  <c r="F30" i="2"/>
  <c r="G30" i="2"/>
  <c r="F32" i="2"/>
  <c r="G32" i="2"/>
  <c r="F95" i="12"/>
  <c r="G95" i="12"/>
  <c r="D128" i="12"/>
  <c r="G128" i="12" s="1"/>
  <c r="E128" i="12"/>
  <c r="F64" i="12"/>
  <c r="G64" i="12"/>
  <c r="F65" i="12"/>
  <c r="G65" i="12"/>
  <c r="F66" i="12"/>
  <c r="G66" i="12"/>
  <c r="F67" i="12"/>
  <c r="G67" i="12"/>
  <c r="F68" i="12"/>
  <c r="G68" i="12"/>
  <c r="F69" i="12"/>
  <c r="G69" i="12"/>
  <c r="F70" i="12"/>
  <c r="G70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65" i="3"/>
  <c r="F66" i="3"/>
  <c r="F67" i="3"/>
  <c r="F68" i="3"/>
  <c r="F69" i="3"/>
  <c r="F70" i="3"/>
  <c r="F71" i="3"/>
  <c r="F72" i="3"/>
  <c r="F73" i="3"/>
  <c r="F74" i="3"/>
  <c r="F75" i="3"/>
  <c r="F77" i="3"/>
  <c r="F96" i="3"/>
  <c r="F110" i="3"/>
  <c r="F111" i="3"/>
  <c r="F112" i="3"/>
  <c r="F113" i="3"/>
  <c r="F114" i="3"/>
  <c r="B130" i="3"/>
  <c r="F50" i="3"/>
  <c r="G50" i="3"/>
  <c r="F51" i="3"/>
  <c r="F52" i="3"/>
  <c r="F53" i="3"/>
  <c r="F56" i="3"/>
  <c r="G56" i="3"/>
  <c r="C14" i="1"/>
  <c r="B14" i="1"/>
  <c r="F112" i="12"/>
  <c r="D167" i="1"/>
  <c r="D112" i="1"/>
  <c r="C80" i="3"/>
  <c r="F80" i="12"/>
  <c r="G80" i="12"/>
  <c r="F81" i="12"/>
  <c r="G81" i="12"/>
  <c r="F83" i="12"/>
  <c r="G83" i="12"/>
  <c r="F84" i="12"/>
  <c r="G84" i="12"/>
  <c r="C83" i="3"/>
  <c r="F60" i="3"/>
  <c r="G60" i="3"/>
  <c r="F61" i="3"/>
  <c r="G61" i="3"/>
  <c r="F55" i="12"/>
  <c r="G55" i="12"/>
  <c r="F34" i="12"/>
  <c r="G34" i="12"/>
  <c r="F40" i="12"/>
  <c r="G40" i="12"/>
  <c r="D21" i="1"/>
  <c r="D22" i="1"/>
  <c r="D44" i="1"/>
  <c r="D49" i="1"/>
  <c r="D71" i="1"/>
  <c r="D79" i="1"/>
  <c r="D94" i="1"/>
  <c r="D98" i="1"/>
  <c r="D102" i="1"/>
  <c r="D105" i="1"/>
  <c r="D120" i="1"/>
  <c r="D15" i="1"/>
  <c r="D16" i="1"/>
  <c r="D17" i="1"/>
  <c r="C135" i="3"/>
  <c r="D135" i="3"/>
  <c r="F135" i="3" s="1"/>
  <c r="B135" i="3"/>
  <c r="C133" i="12"/>
  <c r="D133" i="12"/>
  <c r="E133" i="12"/>
  <c r="B133" i="12"/>
  <c r="C64" i="3"/>
  <c r="D64" i="3"/>
  <c r="B64" i="3"/>
  <c r="F104" i="2"/>
  <c r="F105" i="2"/>
  <c r="F106" i="2"/>
  <c r="F107" i="2"/>
  <c r="F109" i="2"/>
  <c r="F112" i="2"/>
  <c r="F113" i="2"/>
  <c r="F122" i="2"/>
  <c r="F130" i="2"/>
  <c r="F131" i="2"/>
  <c r="F132" i="2"/>
  <c r="F137" i="2"/>
  <c r="F91" i="2"/>
  <c r="G91" i="2"/>
  <c r="F92" i="2"/>
  <c r="G92" i="2"/>
  <c r="F93" i="2"/>
  <c r="G93" i="2"/>
  <c r="G94" i="2"/>
  <c r="G95" i="2"/>
  <c r="G97" i="2"/>
  <c r="G104" i="2"/>
  <c r="G105" i="2"/>
  <c r="G106" i="2"/>
  <c r="G107" i="2"/>
  <c r="G109" i="2"/>
  <c r="G112" i="2"/>
  <c r="G113" i="2"/>
  <c r="G122" i="2"/>
  <c r="G130" i="2"/>
  <c r="G131" i="2"/>
  <c r="G132" i="2"/>
  <c r="G136" i="2"/>
  <c r="G137" i="2"/>
  <c r="C103" i="2"/>
  <c r="D103" i="2"/>
  <c r="B103" i="2"/>
  <c r="C135" i="2"/>
  <c r="D135" i="2"/>
  <c r="B135" i="2"/>
  <c r="C117" i="2"/>
  <c r="D117" i="2"/>
  <c r="B117" i="2"/>
  <c r="C115" i="2"/>
  <c r="D115" i="2"/>
  <c r="B115" i="2"/>
  <c r="D110" i="2"/>
  <c r="B110" i="2"/>
  <c r="B108" i="2" s="1"/>
  <c r="E110" i="2"/>
  <c r="C90" i="2"/>
  <c r="F90" i="2" s="1"/>
  <c r="D90" i="2"/>
  <c r="B90" i="2"/>
  <c r="F79" i="2"/>
  <c r="F80" i="2"/>
  <c r="G78" i="2"/>
  <c r="G79" i="2"/>
  <c r="G80" i="2"/>
  <c r="G84" i="2"/>
  <c r="F84" i="2"/>
  <c r="G65" i="2"/>
  <c r="G66" i="2"/>
  <c r="G67" i="2"/>
  <c r="G68" i="2"/>
  <c r="G69" i="2"/>
  <c r="G70" i="2"/>
  <c r="G71" i="2"/>
  <c r="G72" i="2"/>
  <c r="G73" i="2"/>
  <c r="G74" i="2"/>
  <c r="G75" i="2"/>
  <c r="F65" i="2"/>
  <c r="F66" i="2"/>
  <c r="F67" i="2"/>
  <c r="F68" i="2"/>
  <c r="F69" i="2"/>
  <c r="F70" i="2"/>
  <c r="F71" i="2"/>
  <c r="F72" i="2"/>
  <c r="F73" i="2"/>
  <c r="F74" i="2"/>
  <c r="F75" i="2"/>
  <c r="F78" i="2"/>
  <c r="C83" i="2"/>
  <c r="D83" i="2"/>
  <c r="F83" i="2" s="1"/>
  <c r="B83" i="2"/>
  <c r="C59" i="2"/>
  <c r="D59" i="2"/>
  <c r="D64" i="2"/>
  <c r="C81" i="2"/>
  <c r="D81" i="2"/>
  <c r="G81" i="2" s="1"/>
  <c r="B81" i="2"/>
  <c r="B64" i="2"/>
  <c r="B59" i="2"/>
  <c r="G17" i="2"/>
  <c r="G18" i="2"/>
  <c r="F17" i="2"/>
  <c r="F16" i="2"/>
  <c r="G16" i="2"/>
  <c r="G11" i="2"/>
  <c r="G13" i="2"/>
  <c r="G15" i="2"/>
  <c r="F11" i="2"/>
  <c r="F13" i="2"/>
  <c r="F15" i="2"/>
  <c r="F18" i="2"/>
  <c r="B33" i="2"/>
  <c r="C33" i="2"/>
  <c r="D33" i="2"/>
  <c r="C31" i="2"/>
  <c r="D31" i="2"/>
  <c r="F31" i="2" s="1"/>
  <c r="B31" i="2"/>
  <c r="C14" i="2"/>
  <c r="F14" i="2" s="1"/>
  <c r="D14" i="2"/>
  <c r="B14" i="2"/>
  <c r="C10" i="2"/>
  <c r="D10" i="2"/>
  <c r="B10" i="2"/>
  <c r="G91" i="12"/>
  <c r="G92" i="12"/>
  <c r="G93" i="12"/>
  <c r="G98" i="12"/>
  <c r="G100" i="12"/>
  <c r="G102" i="12"/>
  <c r="G110" i="12"/>
  <c r="G111" i="12"/>
  <c r="G116" i="12"/>
  <c r="G117" i="12"/>
  <c r="G118" i="12"/>
  <c r="G120" i="12"/>
  <c r="G121" i="12"/>
  <c r="G122" i="12"/>
  <c r="G123" i="12"/>
  <c r="G125" i="12"/>
  <c r="G126" i="12"/>
  <c r="G127" i="12"/>
  <c r="G129" i="12"/>
  <c r="G130" i="12"/>
  <c r="G131" i="12"/>
  <c r="G132" i="12"/>
  <c r="G135" i="12"/>
  <c r="F98" i="12"/>
  <c r="F100" i="12"/>
  <c r="F102" i="12"/>
  <c r="F110" i="12"/>
  <c r="F111" i="12"/>
  <c r="F116" i="12"/>
  <c r="F117" i="12"/>
  <c r="F118" i="12"/>
  <c r="F120" i="12"/>
  <c r="F121" i="12"/>
  <c r="F122" i="12"/>
  <c r="F123" i="12"/>
  <c r="F125" i="12"/>
  <c r="F126" i="12"/>
  <c r="F127" i="12"/>
  <c r="F129" i="12"/>
  <c r="F130" i="12"/>
  <c r="F131" i="12"/>
  <c r="F132" i="12"/>
  <c r="F133" i="12"/>
  <c r="F135" i="12"/>
  <c r="C108" i="12"/>
  <c r="C137" i="12" s="1"/>
  <c r="D108" i="12"/>
  <c r="B108" i="12"/>
  <c r="G108" i="12" s="1"/>
  <c r="C82" i="12"/>
  <c r="D82" i="12"/>
  <c r="G82" i="12" s="1"/>
  <c r="C79" i="12"/>
  <c r="D79" i="12"/>
  <c r="C63" i="12"/>
  <c r="D63" i="12"/>
  <c r="F63" i="12" s="1"/>
  <c r="C58" i="12"/>
  <c r="C57" i="12" s="1"/>
  <c r="C56" i="12" s="1"/>
  <c r="D58" i="12"/>
  <c r="D57" i="12" s="1"/>
  <c r="B82" i="12"/>
  <c r="B79" i="12"/>
  <c r="G79" i="12" s="1"/>
  <c r="B63" i="12"/>
  <c r="G17" i="12"/>
  <c r="F17" i="12"/>
  <c r="G11" i="12"/>
  <c r="G12" i="12"/>
  <c r="F11" i="12"/>
  <c r="F12" i="12"/>
  <c r="G41" i="12"/>
  <c r="G43" i="12"/>
  <c r="G46" i="12"/>
  <c r="G47" i="12"/>
  <c r="G51" i="12"/>
  <c r="G52" i="12"/>
  <c r="G53" i="12"/>
  <c r="F41" i="12"/>
  <c r="F43" i="12"/>
  <c r="F46" i="12"/>
  <c r="F47" i="12"/>
  <c r="F51" i="12"/>
  <c r="F52" i="12"/>
  <c r="F53" i="12"/>
  <c r="C48" i="12"/>
  <c r="F48" i="12" s="1"/>
  <c r="D48" i="12"/>
  <c r="B48" i="12"/>
  <c r="G48" i="12" s="1"/>
  <c r="F16" i="12"/>
  <c r="G16" i="12"/>
  <c r="C33" i="12"/>
  <c r="D33" i="12"/>
  <c r="G33" i="12" s="1"/>
  <c r="B33" i="12"/>
  <c r="C31" i="12"/>
  <c r="D31" i="12"/>
  <c r="B31" i="12"/>
  <c r="C14" i="12"/>
  <c r="D14" i="12"/>
  <c r="G14" i="12" s="1"/>
  <c r="B14" i="12"/>
  <c r="C10" i="12"/>
  <c r="F10" i="12" s="1"/>
  <c r="D10" i="12"/>
  <c r="E10" i="12"/>
  <c r="B10" i="12"/>
  <c r="G123" i="3"/>
  <c r="G124" i="3"/>
  <c r="G125" i="3"/>
  <c r="G127" i="3"/>
  <c r="G128" i="3"/>
  <c r="G129" i="3"/>
  <c r="G131" i="3"/>
  <c r="G132" i="3"/>
  <c r="F123" i="3"/>
  <c r="F124" i="3"/>
  <c r="F125" i="3"/>
  <c r="F127" i="3"/>
  <c r="F128" i="3"/>
  <c r="F129" i="3"/>
  <c r="F131" i="3"/>
  <c r="F132" i="3"/>
  <c r="F133" i="3"/>
  <c r="F134" i="3"/>
  <c r="G111" i="3"/>
  <c r="G112" i="3"/>
  <c r="G113" i="3"/>
  <c r="C109" i="3"/>
  <c r="D109" i="3"/>
  <c r="F109" i="3" s="1"/>
  <c r="B109" i="3"/>
  <c r="C91" i="3"/>
  <c r="F91" i="3" s="1"/>
  <c r="D91" i="3"/>
  <c r="B91" i="3"/>
  <c r="G84" i="3"/>
  <c r="F84" i="3"/>
  <c r="C59" i="3"/>
  <c r="D59" i="3"/>
  <c r="D80" i="3"/>
  <c r="D83" i="3"/>
  <c r="B83" i="3"/>
  <c r="B80" i="3"/>
  <c r="G80" i="3" s="1"/>
  <c r="B59" i="3"/>
  <c r="C31" i="3"/>
  <c r="F31" i="3" s="1"/>
  <c r="D31" i="3"/>
  <c r="C14" i="3"/>
  <c r="F14" i="3" s="1"/>
  <c r="D14" i="3"/>
  <c r="B14" i="3"/>
  <c r="G20" i="3"/>
  <c r="G21" i="3"/>
  <c r="G22" i="3"/>
  <c r="G23" i="3"/>
  <c r="G25" i="3"/>
  <c r="G26" i="3"/>
  <c r="G27" i="3"/>
  <c r="G28" i="3"/>
  <c r="G29" i="3"/>
  <c r="G30" i="3"/>
  <c r="G32" i="3"/>
  <c r="F19" i="3"/>
  <c r="F20" i="3"/>
  <c r="F21" i="3"/>
  <c r="F22" i="3"/>
  <c r="F23" i="3"/>
  <c r="F24" i="3"/>
  <c r="F25" i="3"/>
  <c r="F26" i="3"/>
  <c r="F27" i="3"/>
  <c r="F28" i="3"/>
  <c r="F29" i="3"/>
  <c r="F30" i="3"/>
  <c r="F32" i="3"/>
  <c r="G17" i="3"/>
  <c r="F17" i="3"/>
  <c r="F16" i="3"/>
  <c r="G16" i="3"/>
  <c r="G11" i="3"/>
  <c r="G12" i="3"/>
  <c r="F11" i="3"/>
  <c r="F12" i="3"/>
  <c r="C10" i="3"/>
  <c r="D10" i="3"/>
  <c r="G10" i="3" s="1"/>
  <c r="B10" i="3"/>
  <c r="B31" i="3"/>
  <c r="G31" i="3" s="1"/>
  <c r="C33" i="3"/>
  <c r="D33" i="3"/>
  <c r="B33" i="3"/>
  <c r="C191" i="1"/>
  <c r="D191" i="1" s="1"/>
  <c r="D174" i="1"/>
  <c r="C8" i="12"/>
  <c r="C38" i="12"/>
  <c r="C35" i="12"/>
  <c r="C42" i="12"/>
  <c r="C45" i="12"/>
  <c r="C44" i="12" s="1"/>
  <c r="C50" i="12"/>
  <c r="D8" i="12"/>
  <c r="F8" i="12" s="1"/>
  <c r="D38" i="12"/>
  <c r="D35" i="12" s="1"/>
  <c r="D42" i="12"/>
  <c r="F42" i="12" s="1"/>
  <c r="D45" i="12"/>
  <c r="D44" i="12"/>
  <c r="D50" i="12"/>
  <c r="B8" i="12"/>
  <c r="B19" i="12"/>
  <c r="B24" i="12"/>
  <c r="B38" i="12"/>
  <c r="B35" i="12"/>
  <c r="B42" i="12"/>
  <c r="G42" i="12"/>
  <c r="B44" i="12"/>
  <c r="B50" i="12"/>
  <c r="G50" i="12" s="1"/>
  <c r="E79" i="12"/>
  <c r="G13" i="12"/>
  <c r="F13" i="12"/>
  <c r="D115" i="12"/>
  <c r="B115" i="12"/>
  <c r="G115" i="12"/>
  <c r="D119" i="12"/>
  <c r="G119" i="12"/>
  <c r="B119" i="12"/>
  <c r="D124" i="12"/>
  <c r="G124" i="12" s="1"/>
  <c r="B124" i="12"/>
  <c r="C115" i="12"/>
  <c r="C119" i="12"/>
  <c r="F119" i="12" s="1"/>
  <c r="C124" i="12"/>
  <c r="C113" i="12"/>
  <c r="C90" i="12"/>
  <c r="C103" i="12"/>
  <c r="C128" i="12"/>
  <c r="C101" i="12"/>
  <c r="C99" i="12"/>
  <c r="G77" i="12"/>
  <c r="F77" i="12"/>
  <c r="D90" i="12"/>
  <c r="D99" i="12"/>
  <c r="D113" i="12"/>
  <c r="D103" i="12"/>
  <c r="B90" i="12"/>
  <c r="B113" i="12"/>
  <c r="D101" i="12"/>
  <c r="B103" i="12"/>
  <c r="B128" i="12"/>
  <c r="B101" i="12"/>
  <c r="B99" i="12"/>
  <c r="B58" i="12"/>
  <c r="G60" i="12"/>
  <c r="F60" i="12"/>
  <c r="E60" i="12"/>
  <c r="E51" i="12"/>
  <c r="E50" i="12"/>
  <c r="E46" i="12"/>
  <c r="G39" i="12"/>
  <c r="F39" i="12"/>
  <c r="E37" i="12"/>
  <c r="E36" i="12"/>
  <c r="E23" i="12"/>
  <c r="E22" i="12" s="1"/>
  <c r="E20" i="12"/>
  <c r="E19" i="12"/>
  <c r="G18" i="12"/>
  <c r="F18" i="12"/>
  <c r="G15" i="12"/>
  <c r="F15" i="12"/>
  <c r="E13" i="12"/>
  <c r="E11" i="12"/>
  <c r="G9" i="12"/>
  <c r="F9" i="12"/>
  <c r="E9" i="12"/>
  <c r="E125" i="12"/>
  <c r="F93" i="12"/>
  <c r="F91" i="12"/>
  <c r="C64" i="2"/>
  <c r="B126" i="2"/>
  <c r="B101" i="2"/>
  <c r="D134" i="2"/>
  <c r="C134" i="2"/>
  <c r="D126" i="2"/>
  <c r="D101" i="2"/>
  <c r="G101" i="2" s="1"/>
  <c r="C110" i="2"/>
  <c r="C108" i="2" s="1"/>
  <c r="F108" i="2" s="1"/>
  <c r="C126" i="2"/>
  <c r="F126" i="2" s="1"/>
  <c r="C101" i="2"/>
  <c r="D8" i="2"/>
  <c r="D43" i="2"/>
  <c r="E43" i="2"/>
  <c r="D46" i="2"/>
  <c r="D45" i="2"/>
  <c r="E45" i="2" s="1"/>
  <c r="D49" i="2"/>
  <c r="C8" i="2"/>
  <c r="C43" i="2"/>
  <c r="C46" i="2"/>
  <c r="C45" i="2" s="1"/>
  <c r="C49" i="2"/>
  <c r="B8" i="2"/>
  <c r="B19" i="2"/>
  <c r="G19" i="2" s="1"/>
  <c r="B24" i="2"/>
  <c r="G24" i="2" s="1"/>
  <c r="B43" i="2"/>
  <c r="B45" i="2"/>
  <c r="B49" i="2"/>
  <c r="D52" i="2"/>
  <c r="E52" i="2" s="1"/>
  <c r="C52" i="2"/>
  <c r="B52" i="2"/>
  <c r="G82" i="2"/>
  <c r="F82" i="2"/>
  <c r="E61" i="2"/>
  <c r="E53" i="2"/>
  <c r="E47" i="2"/>
  <c r="G39" i="2"/>
  <c r="F39" i="2"/>
  <c r="F38" i="2"/>
  <c r="E37" i="2"/>
  <c r="E36" i="2"/>
  <c r="E23" i="2"/>
  <c r="E22" i="2"/>
  <c r="E20" i="2"/>
  <c r="E19" i="2"/>
  <c r="E13" i="2"/>
  <c r="E11" i="2"/>
  <c r="G9" i="2"/>
  <c r="F9" i="2"/>
  <c r="E9" i="2"/>
  <c r="E126" i="2"/>
  <c r="F81" i="3"/>
  <c r="G81" i="3"/>
  <c r="F82" i="3"/>
  <c r="G82" i="3"/>
  <c r="F108" i="3"/>
  <c r="G108" i="3"/>
  <c r="G101" i="3"/>
  <c r="D104" i="3"/>
  <c r="B104" i="3"/>
  <c r="C104" i="3"/>
  <c r="G96" i="3"/>
  <c r="G99" i="3"/>
  <c r="F99" i="3"/>
  <c r="G78" i="3"/>
  <c r="F78" i="3"/>
  <c r="F13" i="3"/>
  <c r="G110" i="3"/>
  <c r="D117" i="3"/>
  <c r="B117" i="3"/>
  <c r="G118" i="3"/>
  <c r="G119" i="3"/>
  <c r="G120" i="3"/>
  <c r="D121" i="3"/>
  <c r="G121" i="3" s="1"/>
  <c r="B121" i="3"/>
  <c r="G122" i="3"/>
  <c r="D126" i="3"/>
  <c r="B126" i="3"/>
  <c r="G133" i="3"/>
  <c r="G134" i="3"/>
  <c r="C117" i="3"/>
  <c r="F118" i="3"/>
  <c r="F119" i="3"/>
  <c r="F120" i="3"/>
  <c r="C121" i="3"/>
  <c r="F122" i="3"/>
  <c r="C126" i="3"/>
  <c r="F126" i="3"/>
  <c r="D8" i="3"/>
  <c r="D38" i="3"/>
  <c r="D35" i="3" s="1"/>
  <c r="D42" i="3"/>
  <c r="D45" i="3"/>
  <c r="D44" i="3" s="1"/>
  <c r="E44" i="3" s="1"/>
  <c r="C100" i="3"/>
  <c r="F100" i="3" s="1"/>
  <c r="D100" i="3"/>
  <c r="B100" i="3"/>
  <c r="G100" i="3" s="1"/>
  <c r="B115" i="3"/>
  <c r="C8" i="3"/>
  <c r="F8" i="3" s="1"/>
  <c r="B8" i="3"/>
  <c r="C38" i="3"/>
  <c r="C35" i="3"/>
  <c r="B38" i="3"/>
  <c r="B35" i="3"/>
  <c r="C42" i="3"/>
  <c r="C45" i="3"/>
  <c r="C44" i="3"/>
  <c r="B19" i="3"/>
  <c r="B24" i="3"/>
  <c r="G24" i="3" s="1"/>
  <c r="B42" i="3"/>
  <c r="B44" i="3"/>
  <c r="E46" i="3"/>
  <c r="D115" i="3"/>
  <c r="G77" i="3"/>
  <c r="E61" i="3"/>
  <c r="E51" i="3"/>
  <c r="G39" i="3"/>
  <c r="F39" i="3"/>
  <c r="E37" i="3"/>
  <c r="E36" i="3"/>
  <c r="E23" i="3"/>
  <c r="E22" i="3" s="1"/>
  <c r="E20" i="3"/>
  <c r="E19" i="3"/>
  <c r="G18" i="3"/>
  <c r="F18" i="3"/>
  <c r="G15" i="3"/>
  <c r="F15" i="3"/>
  <c r="G13" i="3"/>
  <c r="E13" i="3"/>
  <c r="E11" i="3"/>
  <c r="G9" i="3"/>
  <c r="F9" i="3"/>
  <c r="E9" i="3"/>
  <c r="E8" i="3"/>
  <c r="F101" i="3"/>
  <c r="B102" i="3"/>
  <c r="C102" i="3"/>
  <c r="D102" i="3"/>
  <c r="C130" i="3"/>
  <c r="D130" i="3"/>
  <c r="C115" i="3"/>
  <c r="G137" i="3"/>
  <c r="F137" i="3"/>
  <c r="E127" i="3"/>
  <c r="G94" i="3"/>
  <c r="F94" i="3"/>
  <c r="G92" i="3"/>
  <c r="F92" i="3"/>
  <c r="C36" i="1"/>
  <c r="B20" i="1"/>
  <c r="B19" i="1" s="1"/>
  <c r="B36" i="1"/>
  <c r="B43" i="1"/>
  <c r="C146" i="1"/>
  <c r="B146" i="1"/>
  <c r="C43" i="1"/>
  <c r="D154" i="1"/>
  <c r="D12" i="1"/>
  <c r="D11" i="1"/>
  <c r="D9" i="1"/>
  <c r="D138" i="1"/>
  <c r="D140" i="1"/>
  <c r="D156" i="1"/>
  <c r="D157" i="1"/>
  <c r="D164" i="1"/>
  <c r="D165" i="1"/>
  <c r="D168" i="1"/>
  <c r="D170" i="1"/>
  <c r="D171" i="1"/>
  <c r="D173" i="1"/>
  <c r="D179" i="1"/>
  <c r="D180" i="1"/>
  <c r="D181" i="1"/>
  <c r="D182" i="1"/>
  <c r="D192" i="1"/>
  <c r="G59" i="3"/>
  <c r="F50" i="12"/>
  <c r="G45" i="12"/>
  <c r="F79" i="12"/>
  <c r="F38" i="12"/>
  <c r="G58" i="12"/>
  <c r="G10" i="12"/>
  <c r="F58" i="12"/>
  <c r="E50" i="3"/>
  <c r="G135" i="3"/>
  <c r="G126" i="2"/>
  <c r="B58" i="2"/>
  <c r="B57" i="2" s="1"/>
  <c r="C58" i="2"/>
  <c r="C57" i="2" s="1"/>
  <c r="G90" i="2"/>
  <c r="G38" i="2"/>
  <c r="G14" i="2"/>
  <c r="D121" i="2"/>
  <c r="F121" i="2" s="1"/>
  <c r="C121" i="2"/>
  <c r="B121" i="2"/>
  <c r="G121" i="2" s="1"/>
  <c r="G108" i="2"/>
  <c r="G19" i="3"/>
  <c r="G38" i="3"/>
  <c r="E42" i="3"/>
  <c r="F134" i="2"/>
  <c r="F101" i="12"/>
  <c r="F99" i="12"/>
  <c r="G14" i="3"/>
  <c r="E45" i="12"/>
  <c r="F80" i="3"/>
  <c r="F108" i="12"/>
  <c r="G91" i="3"/>
  <c r="F8" i="2"/>
  <c r="G63" i="12"/>
  <c r="G109" i="3"/>
  <c r="F10" i="2"/>
  <c r="F135" i="2"/>
  <c r="F110" i="2"/>
  <c r="G8" i="12"/>
  <c r="F38" i="3"/>
  <c r="G38" i="12"/>
  <c r="E46" i="2"/>
  <c r="B7" i="2"/>
  <c r="D136" i="1"/>
  <c r="D7" i="1"/>
  <c r="D148" i="1" l="1"/>
  <c r="D14" i="1"/>
  <c r="D80" i="1"/>
  <c r="B77" i="1"/>
  <c r="D70" i="1"/>
  <c r="D131" i="1"/>
  <c r="D183" i="1"/>
  <c r="D172" i="1"/>
  <c r="D159" i="1"/>
  <c r="D189" i="1"/>
  <c r="C53" i="1"/>
  <c r="C6" i="1" s="1"/>
  <c r="D58" i="1"/>
  <c r="F130" i="3"/>
  <c r="G130" i="3"/>
  <c r="B7" i="3"/>
  <c r="G8" i="3"/>
  <c r="G8" i="2"/>
  <c r="E8" i="2"/>
  <c r="F115" i="12"/>
  <c r="B7" i="12"/>
  <c r="F44" i="12"/>
  <c r="G44" i="12"/>
  <c r="C7" i="12"/>
  <c r="F83" i="3"/>
  <c r="G83" i="3"/>
  <c r="D58" i="3"/>
  <c r="F58" i="3" s="1"/>
  <c r="F59" i="3"/>
  <c r="B139" i="3"/>
  <c r="G10" i="2"/>
  <c r="E10" i="2"/>
  <c r="F64" i="2"/>
  <c r="B134" i="2"/>
  <c r="G135" i="2"/>
  <c r="F103" i="2"/>
  <c r="D138" i="2"/>
  <c r="B58" i="3"/>
  <c r="B57" i="3" s="1"/>
  <c r="B86" i="3" s="1"/>
  <c r="C58" i="3"/>
  <c r="C57" i="3" s="1"/>
  <c r="F64" i="3"/>
  <c r="C7" i="2"/>
  <c r="C85" i="2" s="1"/>
  <c r="C77" i="1"/>
  <c r="C76" i="1" s="1"/>
  <c r="B53" i="1"/>
  <c r="B6" i="1" s="1"/>
  <c r="D64" i="1"/>
  <c r="D117" i="1"/>
  <c r="E45" i="3"/>
  <c r="F124" i="12"/>
  <c r="E44" i="12"/>
  <c r="E42" i="12"/>
  <c r="E8" i="12"/>
  <c r="G31" i="2"/>
  <c r="G103" i="2"/>
  <c r="F14" i="12"/>
  <c r="F82" i="12"/>
  <c r="G110" i="2"/>
  <c r="E10" i="3"/>
  <c r="F81" i="2"/>
  <c r="D58" i="2"/>
  <c r="G83" i="2"/>
  <c r="G64" i="3"/>
  <c r="F45" i="12"/>
  <c r="F117" i="3"/>
  <c r="G117" i="3"/>
  <c r="D139" i="3"/>
  <c r="G104" i="3"/>
  <c r="F104" i="3"/>
  <c r="G64" i="2"/>
  <c r="G134" i="2"/>
  <c r="G101" i="12"/>
  <c r="D137" i="12"/>
  <c r="G90" i="12"/>
  <c r="B75" i="1"/>
  <c r="B76" i="1" s="1"/>
  <c r="C138" i="2"/>
  <c r="F138" i="2" s="1"/>
  <c r="D43" i="1"/>
  <c r="C194" i="1"/>
  <c r="D194" i="1" s="1"/>
  <c r="F121" i="3"/>
  <c r="G126" i="3"/>
  <c r="F101" i="2"/>
  <c r="B57" i="12"/>
  <c r="B56" i="12" s="1"/>
  <c r="B85" i="12" s="1"/>
  <c r="B137" i="12"/>
  <c r="G99" i="12"/>
  <c r="F128" i="12"/>
  <c r="F10" i="3"/>
  <c r="F33" i="12"/>
  <c r="C85" i="12"/>
  <c r="G133" i="12"/>
  <c r="D78" i="1"/>
  <c r="D84" i="1"/>
  <c r="D19" i="1"/>
  <c r="D146" i="1"/>
  <c r="C75" i="1"/>
  <c r="E6" i="1"/>
  <c r="D38" i="1"/>
  <c r="D163" i="1"/>
  <c r="D36" i="1"/>
  <c r="D177" i="1"/>
  <c r="D45" i="1"/>
  <c r="D169" i="1"/>
  <c r="D151" i="1"/>
  <c r="D31" i="1"/>
  <c r="D28" i="1"/>
  <c r="F137" i="12"/>
  <c r="G137" i="12"/>
  <c r="D25" i="1"/>
  <c r="G6" i="1"/>
  <c r="G139" i="3"/>
  <c r="G35" i="2"/>
  <c r="D7" i="2"/>
  <c r="F35" i="2"/>
  <c r="D95" i="1"/>
  <c r="D7" i="3"/>
  <c r="F35" i="3"/>
  <c r="G35" i="3"/>
  <c r="B85" i="2"/>
  <c r="G35" i="12"/>
  <c r="D7" i="12"/>
  <c r="F35" i="12"/>
  <c r="G58" i="3"/>
  <c r="D57" i="3"/>
  <c r="C139" i="3"/>
  <c r="F139" i="3" s="1"/>
  <c r="D20" i="1"/>
  <c r="D56" i="12"/>
  <c r="B138" i="2"/>
  <c r="G138" i="2" s="1"/>
  <c r="F90" i="12"/>
  <c r="F57" i="12"/>
  <c r="D10" i="1"/>
  <c r="C7" i="3"/>
  <c r="C86" i="3" s="1"/>
  <c r="D35" i="1"/>
  <c r="D77" i="1" l="1"/>
  <c r="G7" i="1"/>
  <c r="E7" i="1"/>
  <c r="E8" i="1" s="1"/>
  <c r="D57" i="2"/>
  <c r="F58" i="2"/>
  <c r="G58" i="2"/>
  <c r="G57" i="12"/>
  <c r="D119" i="1"/>
  <c r="D6" i="1"/>
  <c r="D85" i="12"/>
  <c r="F56" i="12"/>
  <c r="G56" i="12"/>
  <c r="F7" i="3"/>
  <c r="G7" i="3"/>
  <c r="G57" i="3"/>
  <c r="D86" i="3"/>
  <c r="F57" i="3"/>
  <c r="F7" i="12"/>
  <c r="G7" i="12"/>
  <c r="G7" i="2"/>
  <c r="F7" i="2"/>
  <c r="D85" i="2"/>
  <c r="G57" i="2" l="1"/>
  <c r="F57" i="2"/>
  <c r="F86" i="3"/>
  <c r="G86" i="3"/>
  <c r="F85" i="12"/>
  <c r="G85" i="12"/>
  <c r="G85" i="2"/>
  <c r="F85" i="2"/>
  <c r="C195" i="1" l="1"/>
  <c r="D75" i="1"/>
  <c r="D76" i="1"/>
  <c r="B134" i="1"/>
  <c r="B195" i="1" s="1"/>
  <c r="D134" i="1" l="1"/>
</calcChain>
</file>

<file path=xl/sharedStrings.xml><?xml version="1.0" encoding="utf-8"?>
<sst xmlns="http://schemas.openxmlformats.org/spreadsheetml/2006/main" count="577" uniqueCount="270">
  <si>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</si>
  <si>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</si>
  <si>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</si>
  <si>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</si>
  <si>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</si>
  <si>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</si>
  <si>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</si>
  <si>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</si>
  <si>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</si>
  <si>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</si>
  <si>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</si>
  <si>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</si>
  <si>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</si>
  <si>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</si>
  <si>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</si>
  <si>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</si>
  <si>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</si>
  <si>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</si>
  <si>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</si>
  <si>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</si>
  <si>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</si>
  <si>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</si>
  <si>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</si>
  <si>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</si>
  <si>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</si>
  <si>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</si>
  <si>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</si>
  <si>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</si>
  <si>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</si>
  <si>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</si>
  <si>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</si>
  <si>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</si>
  <si>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</si>
  <si>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</si>
  <si>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</si>
  <si>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</si>
  <si>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</si>
  <si>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</si>
  <si>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</si>
  <si>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</si>
  <si>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</si>
  <si>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</si>
  <si>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</si>
  <si>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</si>
  <si>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</si>
  <si>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</si>
  <si>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</si>
  <si>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</si>
  <si>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</si>
  <si>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</si>
  <si>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</si>
  <si>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</si>
  <si>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</si>
  <si>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</si>
  <si>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</si>
  <si>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</si>
  <si>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</si>
  <si>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</si>
  <si>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</si>
  <si>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</si>
  <si>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</si>
  <si>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</si>
  <si>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</si>
  <si>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</si>
  <si>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</si>
  <si>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</si>
  <si>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</si>
  <si>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</si>
  <si>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</si>
  <si>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</si>
  <si>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</si>
  <si>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</si>
  <si>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</si>
  <si>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</si>
  <si>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</si>
  <si>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</si>
  <si>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</si>
  <si>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</si>
  <si>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</si>
  <si>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</si>
  <si>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</si>
  <si>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</si>
  <si>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</si>
  <si>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</si>
  <si>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</si>
  <si>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</si>
  <si>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</si>
  <si>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</si>
  <si>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</si>
  <si>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</si>
  <si>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</si>
  <si>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</si>
  <si>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</si>
  <si>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</si>
  <si>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</si>
  <si>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</si>
  <si>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</si>
  <si>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</si>
  <si>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</si>
  <si>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</si>
  <si>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</si>
  <si>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</si>
  <si>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</si>
  <si>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</si>
  <si>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</si>
  <si>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</si>
  <si>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</si>
  <si>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</si>
  <si>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</si>
  <si>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</si>
  <si>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</si>
  <si>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</si>
  <si>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</si>
  <si>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</si>
  <si>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</si>
  <si>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</si>
  <si>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</si>
  <si>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</si>
  <si>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</si>
  <si>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</si>
  <si>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</si>
  <si>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</si>
  <si>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</si>
  <si>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</si>
  <si>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</si>
  <si>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</si>
  <si>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</si>
  <si>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</si>
  <si>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</si>
  <si>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</si>
  <si>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</si>
  <si>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</si>
  <si>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</si>
  <si>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</si>
  <si>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</si>
  <si>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</si>
  <si>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</si>
  <si>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</si>
  <si>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</si>
  <si>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</si>
  <si>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</si>
  <si>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</si>
  <si>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</si>
  <si>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</si>
  <si>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</si>
  <si>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</si>
  <si>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</si>
  <si>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</si>
  <si>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</si>
  <si>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</si>
  <si>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</si>
  <si>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</si>
  <si>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</si>
  <si>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</si>
  <si>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</si>
  <si>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</si>
  <si>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</si>
  <si>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</si>
  <si>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</si>
  <si>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</si>
  <si>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</si>
  <si>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</si>
  <si>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</si>
  <si>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</si>
  <si>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</si>
  <si>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</si>
  <si>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</si>
  <si>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</si>
  <si>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</si>
  <si>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</si>
  <si>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</si>
  <si>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</si>
  <si>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</si>
  <si>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</si>
  <si>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</si>
  <si>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</si>
  <si>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</si>
  <si>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</si>
  <si>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</si>
  <si>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</si>
  <si>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</si>
  <si>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</si>
  <si>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</si>
  <si>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</si>
  <si>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</si>
  <si>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</si>
  <si>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</si>
  <si>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</si>
  <si>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</si>
  <si>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</si>
  <si>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</si>
  <si>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</si>
  <si>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</si>
  <si>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</si>
  <si>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</si>
  <si>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</si>
  <si>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</si>
  <si>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</si>
  <si>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</si>
  <si>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</si>
  <si>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</si>
  <si>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</si>
  <si>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</si>
  <si>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</si>
  <si>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</si>
  <si>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</si>
  <si>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</si>
  <si>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</si>
  <si>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</si>
  <si>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</si>
  <si>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</si>
  <si>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</si>
  <si>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</si>
  <si>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</si>
  <si>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</si>
  <si>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</si>
  <si>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</si>
  <si>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</si>
  <si>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</si>
  <si>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</si>
  <si>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</si>
  <si>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</si>
  <si>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</si>
  <si>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</si>
  <si>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</si>
  <si>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</si>
  <si>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</si>
  <si>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</si>
  <si>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</si>
  <si>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</si>
  <si>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</si>
  <si>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</si>
  <si>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</si>
  <si>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</si>
  <si>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</si>
  <si>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</si>
  <si>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</si>
  <si>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</si>
  <si>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</si>
  <si>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</si>
  <si>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</si>
  <si>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</si>
  <si>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</si>
  <si>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</si>
  <si>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</si>
  <si>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</si>
  <si>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</si>
  <si>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</si>
  <si>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</si>
  <si>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</si>
  <si>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</si>
  <si>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</si>
  <si>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</si>
  <si>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</si>
  <si>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</si>
  <si>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</si>
  <si>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</si>
  <si>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</si>
  <si>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</si>
  <si>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</si>
  <si>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</si>
  <si>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</si>
  <si>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утвержденный бюджет 2017 года Собранием депутатов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</si>
  <si>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</si>
  <si>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</si>
  <si>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Информация об исполнении бюджета Ковылкинского сельского поселения Тацинского района за             3-й квартал  2017 года</t>
  </si>
  <si>
    <t>Факт на 01.10.17г.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</si>
  <si>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</si>
  <si>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Получение бюджетных кредитов</t>
  </si>
  <si>
    <r>
      <t>Приложение                                                                                    к постановлению Администрации "Об утверждении  отчета об исполнении бюджета Ковылкинского сельского поселения Тацинского района
за  3 й кв. 2017 го</t>
    </r>
    <r>
      <rPr>
        <sz val="10"/>
        <rFont val="Arial Cyr"/>
        <charset val="204"/>
      </rPr>
      <t>да "от ___.10.2017г. № 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</si>
</sst>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5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49" fontId="44" fillId="0" borderId="23" xfId="0" applyNumberFormat="1" applyFont="1" applyBorder="1" applyAlignment="1" applyProtection="1">
      <alignment horizontal="justify" vertical="center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0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 x14ac:dyDescent="0.2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146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 x14ac:dyDescent="0.2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 x14ac:dyDescent="0.2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 x14ac:dyDescent="0.2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 x14ac:dyDescent="0.2">
      <c r="A12" s="86" t="s">
        <v>124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 x14ac:dyDescent="0.2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 x14ac:dyDescent="0.2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 x14ac:dyDescent="0.2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 x14ac:dyDescent="0.2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 x14ac:dyDescent="0.2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 x14ac:dyDescent="0.2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 x14ac:dyDescent="0.2">
      <c r="A32" s="87" t="s">
        <v>125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 x14ac:dyDescent="0.2">
      <c r="A33" s="95" t="s">
        <v>126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 x14ac:dyDescent="0.2">
      <c r="A34" s="87" t="s">
        <v>127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 x14ac:dyDescent="0.2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 x14ac:dyDescent="0.2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 x14ac:dyDescent="0.2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 x14ac:dyDescent="0.2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 x14ac:dyDescent="0.2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 x14ac:dyDescent="0.2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 x14ac:dyDescent="0.2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 x14ac:dyDescent="0.2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 x14ac:dyDescent="0.2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 x14ac:dyDescent="0.2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 x14ac:dyDescent="0.2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 x14ac:dyDescent="0.2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 x14ac:dyDescent="0.2">
      <c r="A54" s="128" t="s">
        <v>147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 x14ac:dyDescent="0.2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 x14ac:dyDescent="0.2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 x14ac:dyDescent="0.2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 x14ac:dyDescent="0.2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 x14ac:dyDescent="0.2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 x14ac:dyDescent="0.2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 x14ac:dyDescent="0.2">
      <c r="A64" s="16" t="s">
        <v>117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 x14ac:dyDescent="0.2">
      <c r="A76" s="18" t="s">
        <v>136</v>
      </c>
      <c r="B76" s="73"/>
      <c r="C76" s="73"/>
      <c r="D76" s="73"/>
      <c r="E76" s="42"/>
      <c r="F76" s="60"/>
      <c r="G76" s="61"/>
    </row>
    <row r="77" spans="1:7" s="39" customFormat="1" ht="38.25" x14ac:dyDescent="0.2">
      <c r="A77" s="18" t="s">
        <v>128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 x14ac:dyDescent="0.2">
      <c r="A78" s="84" t="s">
        <v>129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 x14ac:dyDescent="0.2">
      <c r="A79" s="14"/>
      <c r="B79" s="74"/>
      <c r="C79" s="73"/>
      <c r="D79" s="73"/>
      <c r="E79" s="42"/>
      <c r="F79" s="61"/>
      <c r="G79" s="61"/>
    </row>
    <row r="80" spans="1:7" s="39" customFormat="1" ht="25.5" x14ac:dyDescent="0.2">
      <c r="A80" s="15" t="s">
        <v>130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 x14ac:dyDescent="0.2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 x14ac:dyDescent="0.2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 x14ac:dyDescent="0.2">
      <c r="A83" s="20" t="s">
        <v>118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 x14ac:dyDescent="0.25">
      <c r="A84" s="97" t="s">
        <v>131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 x14ac:dyDescent="0.25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 x14ac:dyDescent="0.25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 x14ac:dyDescent="0.2">
      <c r="A87" s="2"/>
      <c r="B87" s="48"/>
      <c r="C87" s="48"/>
      <c r="D87" s="48"/>
      <c r="E87" s="49"/>
      <c r="F87" s="48"/>
      <c r="G87" s="48"/>
    </row>
    <row r="88" spans="1:7" ht="17.25" hidden="1" customHeight="1" thickBot="1" x14ac:dyDescent="0.25">
      <c r="A88" s="212" t="s">
        <v>89</v>
      </c>
      <c r="B88" s="212"/>
      <c r="C88" s="212"/>
      <c r="D88" s="212"/>
      <c r="E88" s="212"/>
      <c r="F88" s="212"/>
      <c r="G88" s="212"/>
    </row>
    <row r="89" spans="1:7" ht="50.1" hidden="1" customHeight="1" thickBot="1" x14ac:dyDescent="0.25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 x14ac:dyDescent="0.2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 x14ac:dyDescent="0.2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 x14ac:dyDescent="0.2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 x14ac:dyDescent="0.2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 x14ac:dyDescent="0.2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 x14ac:dyDescent="0.2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 x14ac:dyDescent="0.2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 x14ac:dyDescent="0.2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 x14ac:dyDescent="0.2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 x14ac:dyDescent="0.2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 x14ac:dyDescent="0.2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 x14ac:dyDescent="0.2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 x14ac:dyDescent="0.2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 x14ac:dyDescent="0.2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 x14ac:dyDescent="0.2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 x14ac:dyDescent="0.2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 x14ac:dyDescent="0.2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 x14ac:dyDescent="0.2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 x14ac:dyDescent="0.2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 x14ac:dyDescent="0.2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 x14ac:dyDescent="0.2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 x14ac:dyDescent="0.2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 x14ac:dyDescent="0.2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 x14ac:dyDescent="0.2">
      <c r="A113" s="1" t="s">
        <v>132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 x14ac:dyDescent="0.2">
      <c r="A114" s="1" t="s">
        <v>133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 x14ac:dyDescent="0.2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 x14ac:dyDescent="0.2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 x14ac:dyDescent="0.2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 x14ac:dyDescent="0.2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 x14ac:dyDescent="0.2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 x14ac:dyDescent="0.2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 x14ac:dyDescent="0.2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 x14ac:dyDescent="0.2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 x14ac:dyDescent="0.2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 x14ac:dyDescent="0.2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 x14ac:dyDescent="0.2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 x14ac:dyDescent="0.2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 x14ac:dyDescent="0.2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 x14ac:dyDescent="0.2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 x14ac:dyDescent="0.2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 x14ac:dyDescent="0.2">
      <c r="A130" s="107" t="s">
        <v>134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 x14ac:dyDescent="0.2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 x14ac:dyDescent="0.2">
      <c r="A132" s="1" t="s">
        <v>135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 x14ac:dyDescent="0.2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 x14ac:dyDescent="0.2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 x14ac:dyDescent="0.2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 x14ac:dyDescent="0.2">
      <c r="A136" s="112" t="s">
        <v>139</v>
      </c>
      <c r="B136" s="104"/>
      <c r="C136" s="104"/>
      <c r="D136" s="104"/>
      <c r="E136" s="42"/>
      <c r="F136" s="60"/>
      <c r="G136" s="61"/>
    </row>
    <row r="137" spans="1:7" ht="13.5" thickBot="1" x14ac:dyDescent="0.25">
      <c r="A137" s="1" t="s">
        <v>118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 x14ac:dyDescent="0.25">
      <c r="A138" s="23"/>
      <c r="B138" s="59"/>
      <c r="C138" s="59"/>
      <c r="D138" s="59"/>
      <c r="E138" s="44"/>
      <c r="F138" s="62"/>
      <c r="G138" s="63"/>
    </row>
    <row r="139" spans="1:7" ht="15.2" customHeight="1" thickBot="1" x14ac:dyDescent="0.25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148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 x14ac:dyDescent="0.2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 x14ac:dyDescent="0.2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 x14ac:dyDescent="0.2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 x14ac:dyDescent="0.2">
      <c r="A12" s="86" t="s">
        <v>124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 x14ac:dyDescent="0.2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 x14ac:dyDescent="0.2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 x14ac:dyDescent="0.2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 x14ac:dyDescent="0.2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 x14ac:dyDescent="0.25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 x14ac:dyDescent="0.2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 x14ac:dyDescent="0.2">
      <c r="A32" s="87" t="s">
        <v>125</v>
      </c>
      <c r="B32" s="73"/>
      <c r="C32" s="73">
        <v>0.1</v>
      </c>
      <c r="D32" s="73"/>
      <c r="E32" s="40"/>
      <c r="F32" s="71"/>
      <c r="G32" s="101"/>
    </row>
    <row r="33" spans="1:7" s="39" customFormat="1" ht="31.5" x14ac:dyDescent="0.2">
      <c r="A33" s="95" t="s">
        <v>126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 x14ac:dyDescent="0.2">
      <c r="A34" s="87" t="s">
        <v>127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 x14ac:dyDescent="0.2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 x14ac:dyDescent="0.2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 x14ac:dyDescent="0.2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 x14ac:dyDescent="0.2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 x14ac:dyDescent="0.2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 x14ac:dyDescent="0.2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 x14ac:dyDescent="0.2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 x14ac:dyDescent="0.2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 x14ac:dyDescent="0.2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 x14ac:dyDescent="0.2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 x14ac:dyDescent="0.2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 x14ac:dyDescent="0.2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 x14ac:dyDescent="0.2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 x14ac:dyDescent="0.2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 x14ac:dyDescent="0.2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 x14ac:dyDescent="0.2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 x14ac:dyDescent="0.2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 x14ac:dyDescent="0.2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 x14ac:dyDescent="0.2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 x14ac:dyDescent="0.2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 x14ac:dyDescent="0.2">
      <c r="A63" s="16" t="s">
        <v>117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 x14ac:dyDescent="0.2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 x14ac:dyDescent="0.2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 x14ac:dyDescent="0.2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 x14ac:dyDescent="0.2">
      <c r="A75" s="18" t="s">
        <v>136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 x14ac:dyDescent="0.2">
      <c r="A76" s="18" t="s">
        <v>128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 x14ac:dyDescent="0.2">
      <c r="A77" s="84" t="s">
        <v>129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 x14ac:dyDescent="0.2">
      <c r="A78" s="14"/>
      <c r="B78" s="74"/>
      <c r="C78" s="73"/>
      <c r="D78" s="73"/>
      <c r="E78" s="42"/>
      <c r="F78" s="60"/>
      <c r="G78" s="61"/>
    </row>
    <row r="79" spans="1:7" s="39" customFormat="1" ht="25.5" x14ac:dyDescent="0.2">
      <c r="A79" s="15" t="s">
        <v>130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 x14ac:dyDescent="0.2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 x14ac:dyDescent="0.2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 x14ac:dyDescent="0.2">
      <c r="A82" s="20" t="s">
        <v>118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 x14ac:dyDescent="0.25">
      <c r="A83" s="97" t="s">
        <v>131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 x14ac:dyDescent="0.25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 x14ac:dyDescent="0.25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90</v>
      </c>
      <c r="B87" s="212"/>
      <c r="C87" s="212"/>
      <c r="D87" s="212"/>
      <c r="E87" s="212"/>
      <c r="F87" s="212"/>
      <c r="G87" s="212"/>
    </row>
    <row r="88" spans="1:7" ht="11.25" customHeight="1" thickBot="1" x14ac:dyDescent="0.25">
      <c r="A88" s="33"/>
      <c r="B88" s="34"/>
      <c r="C88" s="34"/>
      <c r="D88" s="34"/>
      <c r="E88" s="34"/>
      <c r="F88" s="34"/>
      <c r="G88" s="35"/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 x14ac:dyDescent="0.2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 x14ac:dyDescent="0.2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 x14ac:dyDescent="0.2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 x14ac:dyDescent="0.2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 x14ac:dyDescent="0.2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 x14ac:dyDescent="0.2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 x14ac:dyDescent="0.2">
      <c r="A97" s="1" t="s">
        <v>11</v>
      </c>
      <c r="B97" s="4"/>
      <c r="C97" s="4"/>
      <c r="D97" s="4"/>
      <c r="E97" s="42"/>
      <c r="F97" s="60"/>
      <c r="G97" s="61"/>
    </row>
    <row r="98" spans="1:7" ht="12" customHeight="1" x14ac:dyDescent="0.2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 x14ac:dyDescent="0.2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 x14ac:dyDescent="0.2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 x14ac:dyDescent="0.2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 x14ac:dyDescent="0.2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 x14ac:dyDescent="0.2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 x14ac:dyDescent="0.2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 x14ac:dyDescent="0.2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 x14ac:dyDescent="0.2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 x14ac:dyDescent="0.2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 x14ac:dyDescent="0.2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 x14ac:dyDescent="0.2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 x14ac:dyDescent="0.2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 x14ac:dyDescent="0.2">
      <c r="A111" s="1" t="s">
        <v>132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 x14ac:dyDescent="0.2">
      <c r="A112" s="1" t="s">
        <v>137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 x14ac:dyDescent="0.2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 x14ac:dyDescent="0.2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 x14ac:dyDescent="0.2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 x14ac:dyDescent="0.2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 x14ac:dyDescent="0.2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 x14ac:dyDescent="0.2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 x14ac:dyDescent="0.2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 x14ac:dyDescent="0.2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 x14ac:dyDescent="0.2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 x14ac:dyDescent="0.2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 x14ac:dyDescent="0.2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 x14ac:dyDescent="0.2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 x14ac:dyDescent="0.2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 x14ac:dyDescent="0.2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 x14ac:dyDescent="0.2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 x14ac:dyDescent="0.2">
      <c r="A128" s="107" t="s">
        <v>134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 x14ac:dyDescent="0.2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 x14ac:dyDescent="0.2">
      <c r="A130" s="1" t="s">
        <v>135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 x14ac:dyDescent="0.2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 x14ac:dyDescent="0.2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 x14ac:dyDescent="0.2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 x14ac:dyDescent="0.2">
      <c r="A134" s="112" t="s">
        <v>139</v>
      </c>
      <c r="B134" s="104"/>
      <c r="C134" s="104"/>
      <c r="D134" s="104"/>
      <c r="E134" s="42"/>
      <c r="F134" s="60"/>
      <c r="G134" s="61"/>
    </row>
    <row r="135" spans="1:7" ht="15.4" customHeight="1" thickBot="1" x14ac:dyDescent="0.25">
      <c r="A135" s="1" t="s">
        <v>118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 x14ac:dyDescent="0.25">
      <c r="A136" s="1"/>
      <c r="B136" s="58"/>
      <c r="C136" s="58"/>
      <c r="D136" s="58"/>
      <c r="E136" s="42"/>
      <c r="F136" s="40"/>
      <c r="G136" s="41"/>
    </row>
    <row r="137" spans="1:7" ht="15.2" customHeight="1" thickBot="1" x14ac:dyDescent="0.25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149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 x14ac:dyDescent="0.2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 x14ac:dyDescent="0.2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 x14ac:dyDescent="0.2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 x14ac:dyDescent="0.2">
      <c r="A12" s="86" t="s">
        <v>124</v>
      </c>
      <c r="B12" s="73"/>
      <c r="C12" s="73"/>
      <c r="D12" s="73">
        <v>0.8</v>
      </c>
      <c r="E12" s="60"/>
      <c r="F12" s="60"/>
      <c r="G12" s="61"/>
    </row>
    <row r="13" spans="1:12" s="39" customFormat="1" x14ac:dyDescent="0.2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 x14ac:dyDescent="0.2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 x14ac:dyDescent="0.2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 x14ac:dyDescent="0.2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 x14ac:dyDescent="0.2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 x14ac:dyDescent="0.2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 x14ac:dyDescent="0.2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 x14ac:dyDescent="0.2">
      <c r="A32" s="87" t="s">
        <v>125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 x14ac:dyDescent="0.2">
      <c r="A33" s="95" t="s">
        <v>126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 x14ac:dyDescent="0.2">
      <c r="A34" s="87" t="s">
        <v>127</v>
      </c>
      <c r="B34" s="73"/>
      <c r="C34" s="73"/>
      <c r="D34" s="73">
        <v>-8</v>
      </c>
      <c r="E34" s="60"/>
      <c r="F34" s="60"/>
      <c r="G34" s="61"/>
    </row>
    <row r="35" spans="1:7" s="39" customFormat="1" ht="38.25" x14ac:dyDescent="0.2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 x14ac:dyDescent="0.2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 x14ac:dyDescent="0.2">
      <c r="A40" s="89" t="s">
        <v>150</v>
      </c>
      <c r="B40" s="73"/>
      <c r="C40" s="73"/>
      <c r="D40" s="73">
        <v>13.9</v>
      </c>
      <c r="E40" s="60"/>
      <c r="F40" s="60"/>
      <c r="G40" s="60"/>
    </row>
    <row r="41" spans="1:7" s="39" customFormat="1" ht="63.75" x14ac:dyDescent="0.2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 x14ac:dyDescent="0.2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 x14ac:dyDescent="0.2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 x14ac:dyDescent="0.2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 x14ac:dyDescent="0.2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 x14ac:dyDescent="0.2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 x14ac:dyDescent="0.2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 x14ac:dyDescent="0.2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 x14ac:dyDescent="0.2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 x14ac:dyDescent="0.2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 x14ac:dyDescent="0.2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 x14ac:dyDescent="0.2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 x14ac:dyDescent="0.2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 x14ac:dyDescent="0.2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 x14ac:dyDescent="0.2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 x14ac:dyDescent="0.2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 x14ac:dyDescent="0.2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 x14ac:dyDescent="0.2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 x14ac:dyDescent="0.2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 x14ac:dyDescent="0.2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 x14ac:dyDescent="0.2">
      <c r="A64" s="16" t="s">
        <v>117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 x14ac:dyDescent="0.2">
      <c r="A76" s="18" t="s">
        <v>136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 x14ac:dyDescent="0.2">
      <c r="A77" s="18" t="s">
        <v>128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 x14ac:dyDescent="0.2">
      <c r="A78" s="84" t="s">
        <v>129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 x14ac:dyDescent="0.2">
      <c r="A79" s="84" t="s">
        <v>129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 x14ac:dyDescent="0.2">
      <c r="A80" s="15" t="s">
        <v>130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 x14ac:dyDescent="0.2">
      <c r="A81" s="15" t="s">
        <v>130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 x14ac:dyDescent="0.2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 x14ac:dyDescent="0.2">
      <c r="A83" s="20" t="s">
        <v>118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 x14ac:dyDescent="0.25">
      <c r="A84" s="97" t="s">
        <v>131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 x14ac:dyDescent="0.25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88</v>
      </c>
      <c r="B87" s="212"/>
      <c r="C87" s="212"/>
      <c r="D87" s="212"/>
      <c r="E87" s="212"/>
      <c r="F87" s="212"/>
      <c r="G87" s="212"/>
    </row>
    <row r="88" spans="1:7" ht="50.1" hidden="1" customHeight="1" thickBot="1" x14ac:dyDescent="0.25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 x14ac:dyDescent="0.2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 x14ac:dyDescent="0.2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 x14ac:dyDescent="0.2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 x14ac:dyDescent="0.2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 x14ac:dyDescent="0.2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 x14ac:dyDescent="0.2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 x14ac:dyDescent="0.2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 x14ac:dyDescent="0.2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 x14ac:dyDescent="0.2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 x14ac:dyDescent="0.2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 x14ac:dyDescent="0.2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 x14ac:dyDescent="0.2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 x14ac:dyDescent="0.2">
      <c r="A103" s="107" t="s">
        <v>138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 x14ac:dyDescent="0.2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 x14ac:dyDescent="0.2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 x14ac:dyDescent="0.2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 x14ac:dyDescent="0.2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 x14ac:dyDescent="0.2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 x14ac:dyDescent="0.2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 x14ac:dyDescent="0.2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 x14ac:dyDescent="0.2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 x14ac:dyDescent="0.2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 x14ac:dyDescent="0.2">
      <c r="A113" s="1" t="s">
        <v>132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 x14ac:dyDescent="0.2">
      <c r="A114" s="1" t="s">
        <v>137</v>
      </c>
      <c r="B114" s="8"/>
      <c r="C114" s="8"/>
      <c r="D114" s="8"/>
      <c r="E114" s="60"/>
      <c r="F114" s="60"/>
      <c r="G114" s="61"/>
    </row>
    <row r="115" spans="1:7" ht="16.149999999999999" customHeight="1" x14ac:dyDescent="0.2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 x14ac:dyDescent="0.2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 x14ac:dyDescent="0.2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 x14ac:dyDescent="0.2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 x14ac:dyDescent="0.2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 x14ac:dyDescent="0.2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 x14ac:dyDescent="0.2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 x14ac:dyDescent="0.2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 x14ac:dyDescent="0.2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 x14ac:dyDescent="0.2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 x14ac:dyDescent="0.2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 x14ac:dyDescent="0.2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 x14ac:dyDescent="0.2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 x14ac:dyDescent="0.2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 x14ac:dyDescent="0.2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 x14ac:dyDescent="0.2">
      <c r="A130" s="9" t="s">
        <v>134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 x14ac:dyDescent="0.2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 x14ac:dyDescent="0.2">
      <c r="A132" s="1" t="s">
        <v>135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 x14ac:dyDescent="0.2">
      <c r="A133" s="1" t="s">
        <v>29</v>
      </c>
      <c r="B133" s="4"/>
      <c r="C133" s="4"/>
      <c r="D133" s="4"/>
      <c r="E133" s="81"/>
      <c r="F133" s="60"/>
      <c r="G133" s="61"/>
    </row>
    <row r="134" spans="1:7" hidden="1" x14ac:dyDescent="0.2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 x14ac:dyDescent="0.2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 x14ac:dyDescent="0.2">
      <c r="A136" s="112" t="s">
        <v>139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 x14ac:dyDescent="0.25">
      <c r="A137" s="1" t="s">
        <v>118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 x14ac:dyDescent="0.25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5"/>
  <sheetViews>
    <sheetView tabSelected="1" zoomScaleNormal="100" workbookViewId="0">
      <selection activeCell="B1" sqref="B1:D3"/>
    </sheetView>
  </sheetViews>
  <sheetFormatPr defaultColWidth="9" defaultRowHeight="12.75" x14ac:dyDescent="0.2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 x14ac:dyDescent="0.2">
      <c r="A1" s="203"/>
      <c r="B1" s="213" t="s">
        <v>269</v>
      </c>
      <c r="C1" s="213"/>
      <c r="D1" s="213"/>
    </row>
    <row r="2" spans="1:7" ht="12" customHeight="1" x14ac:dyDescent="0.2">
      <c r="A2" s="203"/>
      <c r="B2" s="213"/>
      <c r="C2" s="213"/>
      <c r="D2" s="213"/>
    </row>
    <row r="3" spans="1:7" ht="51" customHeight="1" x14ac:dyDescent="0.2">
      <c r="A3" s="203"/>
      <c r="B3" s="213"/>
      <c r="C3" s="213"/>
      <c r="D3" s="213"/>
    </row>
    <row r="4" spans="1:7" s="138" customFormat="1" ht="50.25" customHeight="1" thickBot="1" x14ac:dyDescent="0.25">
      <c r="A4" s="214" t="s">
        <v>265</v>
      </c>
      <c r="B4" s="214"/>
      <c r="C4" s="214"/>
      <c r="D4" s="214"/>
      <c r="E4" s="214"/>
      <c r="F4" s="214"/>
      <c r="G4" s="214"/>
    </row>
    <row r="5" spans="1:7" s="142" customFormat="1" ht="46.5" customHeight="1" x14ac:dyDescent="0.2">
      <c r="A5" s="139" t="s">
        <v>8</v>
      </c>
      <c r="B5" s="140" t="s">
        <v>262</v>
      </c>
      <c r="C5" s="140" t="s">
        <v>266</v>
      </c>
      <c r="D5" s="141" t="s">
        <v>1</v>
      </c>
      <c r="F5" s="143"/>
      <c r="G5" s="143"/>
    </row>
    <row r="6" spans="1:7" s="142" customFormat="1" ht="27.2" customHeight="1" x14ac:dyDescent="0.2">
      <c r="A6" s="182" t="s">
        <v>141</v>
      </c>
      <c r="B6" s="183">
        <f>B7+B10+B14+B19+B28+B35+B43+B45+B48+B53</f>
        <v>2188.3999999999996</v>
      </c>
      <c r="C6" s="183">
        <f>C7+C10+C14+C19+C28+C35+C43+C45+C48+C53</f>
        <v>740.3</v>
      </c>
      <c r="D6" s="184">
        <f t="shared" ref="D6:D17" si="0">C6/B6%</f>
        <v>33.828367757265582</v>
      </c>
      <c r="E6" s="142">
        <f>B7+B10+B14+B19+B25</f>
        <v>475.8</v>
      </c>
      <c r="G6" s="142">
        <f>C7+C10+C14+C19+C25</f>
        <v>288.60000000000002</v>
      </c>
    </row>
    <row r="7" spans="1:7" s="142" customFormat="1" ht="20.65" customHeight="1" x14ac:dyDescent="0.2">
      <c r="A7" s="182" t="s">
        <v>51</v>
      </c>
      <c r="B7" s="183">
        <f>B8+B9</f>
        <v>290.7</v>
      </c>
      <c r="C7" s="183">
        <f>C8+C9</f>
        <v>121.5</v>
      </c>
      <c r="D7" s="184">
        <f t="shared" si="0"/>
        <v>41.795665634674926</v>
      </c>
      <c r="E7" s="142">
        <f>B35+B43+B45+B48+B53+B72</f>
        <v>73.900000000000006</v>
      </c>
      <c r="G7" s="142">
        <f>C35+C43+C45+C48+C53</f>
        <v>71.5</v>
      </c>
    </row>
    <row r="8" spans="1:7" s="142" customFormat="1" ht="30.95" hidden="1" customHeight="1" x14ac:dyDescent="0.2">
      <c r="A8" s="145" t="s">
        <v>173</v>
      </c>
      <c r="B8" s="204">
        <v>0</v>
      </c>
      <c r="C8" s="204">
        <v>0</v>
      </c>
      <c r="D8" s="184" t="e">
        <f t="shared" si="0"/>
        <v>#DIV/0!</v>
      </c>
      <c r="E8" s="142">
        <f>E6+E7</f>
        <v>549.70000000000005</v>
      </c>
      <c r="G8" s="142" t="s">
        <v>207</v>
      </c>
    </row>
    <row r="9" spans="1:7" ht="33" customHeight="1" x14ac:dyDescent="0.2">
      <c r="A9" s="145" t="s">
        <v>2</v>
      </c>
      <c r="B9" s="147">
        <v>290.7</v>
      </c>
      <c r="C9" s="147">
        <v>121.5</v>
      </c>
      <c r="D9" s="184">
        <f t="shared" si="0"/>
        <v>41.795665634674926</v>
      </c>
    </row>
    <row r="10" spans="1:7" s="142" customFormat="1" ht="24.95" customHeight="1" x14ac:dyDescent="0.2">
      <c r="A10" s="182" t="s">
        <v>52</v>
      </c>
      <c r="B10" s="133">
        <f>B11+B12+B13</f>
        <v>181.5</v>
      </c>
      <c r="C10" s="133">
        <f>C11+C12+C13</f>
        <v>164.5</v>
      </c>
      <c r="D10" s="184">
        <f t="shared" si="0"/>
        <v>90.633608815426996</v>
      </c>
    </row>
    <row r="11" spans="1:7" ht="20.25" hidden="1" customHeight="1" x14ac:dyDescent="0.2">
      <c r="A11" s="145" t="s">
        <v>53</v>
      </c>
      <c r="B11" s="147">
        <v>0</v>
      </c>
      <c r="C11" s="147">
        <v>0</v>
      </c>
      <c r="D11" s="184" t="e">
        <f t="shared" si="0"/>
        <v>#DIV/0!</v>
      </c>
    </row>
    <row r="12" spans="1:7" ht="27.2" customHeight="1" x14ac:dyDescent="0.2">
      <c r="A12" s="145" t="s">
        <v>3</v>
      </c>
      <c r="B12" s="147">
        <v>181.5</v>
      </c>
      <c r="C12" s="147">
        <v>164.5</v>
      </c>
      <c r="D12" s="184">
        <f t="shared" si="0"/>
        <v>90.633608815426996</v>
      </c>
    </row>
    <row r="13" spans="1:7" ht="31.5" hidden="1" customHeight="1" x14ac:dyDescent="0.2">
      <c r="A13" s="145" t="s">
        <v>231</v>
      </c>
      <c r="B13" s="147">
        <v>0</v>
      </c>
      <c r="C13" s="147">
        <v>0</v>
      </c>
      <c r="D13" s="184"/>
    </row>
    <row r="14" spans="1:7" ht="24.95" hidden="1" customHeight="1" x14ac:dyDescent="0.2">
      <c r="A14" s="144" t="s">
        <v>94</v>
      </c>
      <c r="B14" s="148">
        <f>B15+B16+B17+B18</f>
        <v>0</v>
      </c>
      <c r="C14" s="148">
        <f>C15+C16+C17+C18</f>
        <v>0</v>
      </c>
      <c r="D14" s="184" t="e">
        <f t="shared" si="0"/>
        <v>#DIV/0!</v>
      </c>
    </row>
    <row r="15" spans="1:7" ht="27.2" hidden="1" customHeight="1" x14ac:dyDescent="0.2">
      <c r="A15" s="145" t="s">
        <v>114</v>
      </c>
      <c r="B15" s="147">
        <v>0</v>
      </c>
      <c r="C15" s="147">
        <v>0</v>
      </c>
      <c r="D15" s="184" t="e">
        <f t="shared" si="0"/>
        <v>#DIV/0!</v>
      </c>
    </row>
    <row r="16" spans="1:7" ht="15.2" hidden="1" customHeight="1" x14ac:dyDescent="0.2">
      <c r="A16" s="145" t="s">
        <v>109</v>
      </c>
      <c r="B16" s="147"/>
      <c r="C16" s="147"/>
      <c r="D16" s="184" t="e">
        <f t="shared" si="0"/>
        <v>#DIV/0!</v>
      </c>
    </row>
    <row r="17" spans="1:4" ht="15.2" hidden="1" customHeight="1" x14ac:dyDescent="0.2">
      <c r="A17" s="145" t="s">
        <v>110</v>
      </c>
      <c r="B17" s="147"/>
      <c r="C17" s="147"/>
      <c r="D17" s="184" t="e">
        <f t="shared" si="0"/>
        <v>#DIV/0!</v>
      </c>
    </row>
    <row r="18" spans="1:4" ht="15.2" hidden="1" customHeight="1" x14ac:dyDescent="0.2">
      <c r="A18" s="145" t="s">
        <v>96</v>
      </c>
      <c r="B18" s="147">
        <v>0</v>
      </c>
      <c r="C18" s="147">
        <v>0</v>
      </c>
      <c r="D18" s="184"/>
    </row>
    <row r="19" spans="1:4" s="142" customFormat="1" ht="20.65" customHeight="1" x14ac:dyDescent="0.2">
      <c r="A19" s="186" t="s">
        <v>174</v>
      </c>
      <c r="B19" s="133">
        <f>B20+B23+B24</f>
        <v>3.6</v>
      </c>
      <c r="C19" s="183">
        <f>C20+C23+C24</f>
        <v>2.6</v>
      </c>
      <c r="D19" s="184">
        <f t="shared" ref="D19:D31" si="1">C19/B19%</f>
        <v>72.222222222222214</v>
      </c>
    </row>
    <row r="20" spans="1:4" ht="35.25" customHeight="1" x14ac:dyDescent="0.2">
      <c r="A20" s="187" t="s">
        <v>55</v>
      </c>
      <c r="B20" s="188">
        <f>B21</f>
        <v>3.6</v>
      </c>
      <c r="C20" s="188">
        <f>C21</f>
        <v>2.6</v>
      </c>
      <c r="D20" s="184">
        <f t="shared" si="1"/>
        <v>72.222222222222214</v>
      </c>
    </row>
    <row r="21" spans="1:4" ht="50.25" customHeight="1" x14ac:dyDescent="0.2">
      <c r="A21" s="132" t="s">
        <v>56</v>
      </c>
      <c r="B21" s="147">
        <v>3.6</v>
      </c>
      <c r="C21" s="147">
        <v>2.6</v>
      </c>
      <c r="D21" s="184">
        <f t="shared" si="1"/>
        <v>72.222222222222214</v>
      </c>
    </row>
    <row r="22" spans="1:4" ht="86.1" hidden="1" customHeight="1" x14ac:dyDescent="0.2">
      <c r="A22" s="132" t="s">
        <v>115</v>
      </c>
      <c r="B22" s="147">
        <v>0</v>
      </c>
      <c r="C22" s="147">
        <v>0</v>
      </c>
      <c r="D22" s="184" t="e">
        <f t="shared" si="1"/>
        <v>#DIV/0!</v>
      </c>
    </row>
    <row r="23" spans="1:4" s="142" customFormat="1" ht="32.25" hidden="1" customHeight="1" x14ac:dyDescent="0.2">
      <c r="A23" s="145" t="s">
        <v>209</v>
      </c>
      <c r="B23" s="147">
        <v>0</v>
      </c>
      <c r="C23" s="147">
        <v>0</v>
      </c>
      <c r="D23" s="184" t="e">
        <f t="shared" si="1"/>
        <v>#DIV/0!</v>
      </c>
    </row>
    <row r="24" spans="1:4" s="142" customFormat="1" ht="81.75" hidden="1" customHeight="1" x14ac:dyDescent="0.2">
      <c r="A24" s="145" t="s">
        <v>247</v>
      </c>
      <c r="B24" s="147">
        <v>0</v>
      </c>
      <c r="C24" s="147">
        <v>0</v>
      </c>
      <c r="D24" s="184" t="e">
        <f t="shared" si="1"/>
        <v>#DIV/0!</v>
      </c>
    </row>
    <row r="25" spans="1:4" ht="38.25" hidden="1" customHeight="1" x14ac:dyDescent="0.2">
      <c r="A25" s="182" t="s">
        <v>58</v>
      </c>
      <c r="B25" s="183">
        <f>B31</f>
        <v>0</v>
      </c>
      <c r="C25" s="183">
        <f>C31</f>
        <v>0</v>
      </c>
      <c r="D25" s="184" t="e">
        <f t="shared" si="1"/>
        <v>#DIV/0!</v>
      </c>
    </row>
    <row r="26" spans="1:4" ht="17.25" hidden="1" customHeight="1" x14ac:dyDescent="0.2">
      <c r="A26" s="149" t="s">
        <v>59</v>
      </c>
      <c r="B26" s="133">
        <v>0</v>
      </c>
      <c r="C26" s="133">
        <v>0</v>
      </c>
      <c r="D26" s="184" t="e">
        <f t="shared" si="1"/>
        <v>#DIV/0!</v>
      </c>
    </row>
    <row r="27" spans="1:4" ht="34.5" hidden="1" customHeight="1" x14ac:dyDescent="0.2">
      <c r="A27" s="149" t="s">
        <v>105</v>
      </c>
      <c r="B27" s="133">
        <v>0</v>
      </c>
      <c r="C27" s="133">
        <v>0</v>
      </c>
      <c r="D27" s="184" t="e">
        <f t="shared" si="1"/>
        <v>#DIV/0!</v>
      </c>
    </row>
    <row r="28" spans="1:4" ht="21" customHeight="1" x14ac:dyDescent="0.2">
      <c r="A28" s="149" t="s">
        <v>4</v>
      </c>
      <c r="B28" s="133">
        <f>B30+B29</f>
        <v>1638.7</v>
      </c>
      <c r="C28" s="133">
        <f>C30+C29</f>
        <v>380.2</v>
      </c>
      <c r="D28" s="184">
        <f t="shared" si="1"/>
        <v>23.201318118020382</v>
      </c>
    </row>
    <row r="29" spans="1:4" ht="21" customHeight="1" x14ac:dyDescent="0.2">
      <c r="A29" s="132" t="s">
        <v>95</v>
      </c>
      <c r="B29" s="150">
        <v>64.5</v>
      </c>
      <c r="C29" s="150">
        <v>9.6999999999999993</v>
      </c>
      <c r="D29" s="209">
        <f t="shared" si="1"/>
        <v>15.038759689922479</v>
      </c>
    </row>
    <row r="30" spans="1:4" ht="21.75" customHeight="1" x14ac:dyDescent="0.2">
      <c r="A30" s="132" t="s">
        <v>254</v>
      </c>
      <c r="B30" s="150">
        <v>1574.2</v>
      </c>
      <c r="C30" s="150">
        <v>370.5</v>
      </c>
      <c r="D30" s="184">
        <f>C30/B30%</f>
        <v>23.535764197687712</v>
      </c>
    </row>
    <row r="31" spans="1:4" ht="24.2" hidden="1" customHeight="1" x14ac:dyDescent="0.2">
      <c r="A31" s="132" t="s">
        <v>61</v>
      </c>
      <c r="B31" s="146">
        <f>B32+B33+B34</f>
        <v>0</v>
      </c>
      <c r="C31" s="146">
        <f>C32+C33+C34</f>
        <v>0</v>
      </c>
      <c r="D31" s="184" t="e">
        <f t="shared" si="1"/>
        <v>#DIV/0!</v>
      </c>
    </row>
    <row r="32" spans="1:4" ht="36" hidden="1" customHeight="1" x14ac:dyDescent="0.2">
      <c r="A32" s="132" t="s">
        <v>196</v>
      </c>
      <c r="B32" s="133"/>
      <c r="C32" s="146">
        <v>0</v>
      </c>
      <c r="D32" s="184"/>
    </row>
    <row r="33" spans="1:4" ht="68.45" hidden="1" customHeight="1" x14ac:dyDescent="0.2">
      <c r="A33" s="132" t="s">
        <v>164</v>
      </c>
      <c r="B33" s="147"/>
      <c r="C33" s="147">
        <v>0</v>
      </c>
      <c r="D33" s="184"/>
    </row>
    <row r="34" spans="1:4" ht="33.75" hidden="1" customHeight="1" x14ac:dyDescent="0.2">
      <c r="A34" s="132" t="s">
        <v>165</v>
      </c>
      <c r="B34" s="147"/>
      <c r="C34" s="147">
        <v>0</v>
      </c>
      <c r="D34" s="184"/>
    </row>
    <row r="35" spans="1:4" ht="47.85" customHeight="1" x14ac:dyDescent="0.2">
      <c r="A35" s="186" t="s">
        <v>64</v>
      </c>
      <c r="B35" s="183">
        <f>B37+B38+B42</f>
        <v>67.7</v>
      </c>
      <c r="C35" s="183">
        <f>C37+C38+C42</f>
        <v>66</v>
      </c>
      <c r="D35" s="184">
        <f>C35/B35%</f>
        <v>97.488921713441641</v>
      </c>
    </row>
    <row r="36" spans="1:4" ht="32.25" hidden="1" customHeight="1" x14ac:dyDescent="0.2">
      <c r="A36" s="186" t="s">
        <v>65</v>
      </c>
      <c r="B36" s="183">
        <f>B37</f>
        <v>55</v>
      </c>
      <c r="C36" s="183">
        <f>C37</f>
        <v>55</v>
      </c>
      <c r="D36" s="184">
        <f>C36/B36%</f>
        <v>99.999999999999986</v>
      </c>
    </row>
    <row r="37" spans="1:4" ht="62.25" customHeight="1" x14ac:dyDescent="0.2">
      <c r="A37" s="132" t="s">
        <v>263</v>
      </c>
      <c r="B37" s="150">
        <v>55</v>
      </c>
      <c r="C37" s="150">
        <v>55</v>
      </c>
      <c r="D37" s="184">
        <f>C37/B37%</f>
        <v>99.999999999999986</v>
      </c>
    </row>
    <row r="38" spans="1:4" ht="84" customHeight="1" x14ac:dyDescent="0.2">
      <c r="A38" s="186" t="s">
        <v>219</v>
      </c>
      <c r="B38" s="183">
        <f>B39+B40+B41</f>
        <v>12.700000000000001</v>
      </c>
      <c r="C38" s="183">
        <f>C39+C40+C41</f>
        <v>11</v>
      </c>
      <c r="D38" s="184">
        <f>C38/B38%</f>
        <v>86.614173228346459</v>
      </c>
    </row>
    <row r="39" spans="1:4" ht="62.25" customHeight="1" x14ac:dyDescent="0.2">
      <c r="A39" s="132" t="s">
        <v>261</v>
      </c>
      <c r="B39" s="147">
        <v>4.4000000000000004</v>
      </c>
      <c r="C39" s="147">
        <v>4</v>
      </c>
      <c r="D39" s="184">
        <f>C39/B39%</f>
        <v>90.909090909090907</v>
      </c>
    </row>
    <row r="40" spans="1:4" ht="66.75" hidden="1" customHeight="1" x14ac:dyDescent="0.2">
      <c r="A40" s="132" t="s">
        <v>171</v>
      </c>
      <c r="B40" s="151">
        <v>0</v>
      </c>
      <c r="C40" s="147">
        <v>0</v>
      </c>
      <c r="D40" s="184">
        <v>0</v>
      </c>
    </row>
    <row r="41" spans="1:4" ht="63.75" customHeight="1" x14ac:dyDescent="0.2">
      <c r="A41" s="132" t="s">
        <v>220</v>
      </c>
      <c r="B41" s="147">
        <v>8.3000000000000007</v>
      </c>
      <c r="C41" s="147">
        <v>7</v>
      </c>
      <c r="D41" s="184">
        <f t="shared" ref="D41:D49" si="2">C41/B41%</f>
        <v>84.337349397590359</v>
      </c>
    </row>
    <row r="42" spans="1:4" ht="48.75" hidden="1" customHeight="1" x14ac:dyDescent="0.2">
      <c r="A42" s="132" t="s">
        <v>172</v>
      </c>
      <c r="B42" s="147">
        <v>0</v>
      </c>
      <c r="C42" s="147">
        <v>0</v>
      </c>
      <c r="D42" s="184" t="e">
        <f t="shared" si="2"/>
        <v>#DIV/0!</v>
      </c>
    </row>
    <row r="43" spans="1:4" s="142" customFormat="1" ht="31.7" hidden="1" customHeight="1" x14ac:dyDescent="0.2">
      <c r="A43" s="182" t="s">
        <v>67</v>
      </c>
      <c r="B43" s="183">
        <f>B44</f>
        <v>0</v>
      </c>
      <c r="C43" s="183">
        <f>C44</f>
        <v>0</v>
      </c>
      <c r="D43" s="184" t="e">
        <f t="shared" si="2"/>
        <v>#DIV/0!</v>
      </c>
    </row>
    <row r="44" spans="1:4" s="142" customFormat="1" ht="35.25" hidden="1" customHeight="1" x14ac:dyDescent="0.2">
      <c r="A44" s="145" t="s">
        <v>5</v>
      </c>
      <c r="B44" s="150">
        <v>0</v>
      </c>
      <c r="C44" s="150">
        <v>0</v>
      </c>
      <c r="D44" s="184" t="e">
        <f t="shared" si="2"/>
        <v>#DIV/0!</v>
      </c>
    </row>
    <row r="45" spans="1:4" s="152" customFormat="1" ht="35.25" hidden="1" customHeight="1" x14ac:dyDescent="0.2">
      <c r="A45" s="182" t="s">
        <v>221</v>
      </c>
      <c r="B45" s="183">
        <f>B46+B47</f>
        <v>0</v>
      </c>
      <c r="C45" s="183">
        <f>C46+C47</f>
        <v>0</v>
      </c>
      <c r="D45" s="184" t="e">
        <f t="shared" si="2"/>
        <v>#DIV/0!</v>
      </c>
    </row>
    <row r="46" spans="1:4" s="152" customFormat="1" ht="35.25" hidden="1" customHeight="1" x14ac:dyDescent="0.2">
      <c r="A46" s="153" t="s">
        <v>232</v>
      </c>
      <c r="B46" s="146"/>
      <c r="C46" s="146"/>
      <c r="D46" s="184" t="e">
        <f t="shared" si="2"/>
        <v>#DIV/0!</v>
      </c>
    </row>
    <row r="47" spans="1:4" ht="38.25" hidden="1" customHeight="1" x14ac:dyDescent="0.2">
      <c r="A47" s="154" t="s">
        <v>210</v>
      </c>
      <c r="B47" s="150">
        <v>0</v>
      </c>
      <c r="C47" s="150">
        <v>0</v>
      </c>
      <c r="D47" s="184" t="e">
        <f t="shared" si="2"/>
        <v>#DIV/0!</v>
      </c>
    </row>
    <row r="48" spans="1:4" ht="35.25" customHeight="1" x14ac:dyDescent="0.2">
      <c r="A48" s="182" t="s">
        <v>255</v>
      </c>
      <c r="B48" s="183">
        <f>B49+B50+B51+B52</f>
        <v>0</v>
      </c>
      <c r="C48" s="183">
        <f>C49+C50+C51+C52</f>
        <v>0</v>
      </c>
      <c r="D48" s="184">
        <v>0</v>
      </c>
    </row>
    <row r="49" spans="1:4" ht="106.5" hidden="1" customHeight="1" x14ac:dyDescent="0.2">
      <c r="A49" s="145" t="s">
        <v>211</v>
      </c>
      <c r="B49" s="146">
        <v>0</v>
      </c>
      <c r="C49" s="146">
        <v>0</v>
      </c>
      <c r="D49" s="184" t="e">
        <f t="shared" si="2"/>
        <v>#DIV/0!</v>
      </c>
    </row>
    <row r="50" spans="1:4" ht="85.35" hidden="1" customHeight="1" x14ac:dyDescent="0.2">
      <c r="A50" s="145" t="s">
        <v>243</v>
      </c>
      <c r="B50" s="146">
        <v>0</v>
      </c>
      <c r="C50" s="146">
        <v>0</v>
      </c>
      <c r="D50" s="184"/>
    </row>
    <row r="51" spans="1:4" ht="36.75" customHeight="1" x14ac:dyDescent="0.2">
      <c r="A51" s="145" t="s">
        <v>256</v>
      </c>
      <c r="B51" s="150">
        <v>0</v>
      </c>
      <c r="C51" s="150">
        <v>0</v>
      </c>
      <c r="D51" s="184">
        <v>0</v>
      </c>
    </row>
    <row r="52" spans="1:4" ht="55.15" hidden="1" customHeight="1" x14ac:dyDescent="0.2">
      <c r="A52" s="145" t="s">
        <v>184</v>
      </c>
      <c r="B52" s="150">
        <v>0</v>
      </c>
      <c r="C52" s="150">
        <v>0</v>
      </c>
      <c r="D52" s="184"/>
    </row>
    <row r="53" spans="1:4" ht="30.2" customHeight="1" x14ac:dyDescent="0.2">
      <c r="A53" s="182" t="s">
        <v>71</v>
      </c>
      <c r="B53" s="183">
        <f>B54+B55+B57+B58+B63+B64+B66+B68+B70</f>
        <v>6.2</v>
      </c>
      <c r="C53" s="183">
        <f>C54+C55+C57+C58+C63+C64+C66+C68+C70</f>
        <v>5.5</v>
      </c>
      <c r="D53" s="184"/>
    </row>
    <row r="54" spans="1:4" ht="34.5" hidden="1" customHeight="1" x14ac:dyDescent="0.2">
      <c r="A54" s="144" t="s">
        <v>244</v>
      </c>
      <c r="B54" s="133"/>
      <c r="C54" s="133">
        <v>0</v>
      </c>
      <c r="D54" s="184"/>
    </row>
    <row r="55" spans="1:4" ht="65.45" hidden="1" customHeight="1" x14ac:dyDescent="0.2">
      <c r="A55" s="182" t="s">
        <v>212</v>
      </c>
      <c r="B55" s="183">
        <f>B56</f>
        <v>0</v>
      </c>
      <c r="C55" s="183">
        <f>C56</f>
        <v>0</v>
      </c>
      <c r="D55" s="184"/>
    </row>
    <row r="56" spans="1:4" ht="52.5" hidden="1" customHeight="1" x14ac:dyDescent="0.2">
      <c r="A56" s="155" t="s">
        <v>248</v>
      </c>
      <c r="B56" s="133"/>
      <c r="C56" s="147"/>
      <c r="D56" s="184"/>
    </row>
    <row r="57" spans="1:4" ht="40.9" hidden="1" customHeight="1" x14ac:dyDescent="0.2">
      <c r="A57" s="156" t="s">
        <v>252</v>
      </c>
      <c r="B57" s="133">
        <v>0</v>
      </c>
      <c r="C57" s="148">
        <v>0</v>
      </c>
      <c r="D57" s="184" t="e">
        <f>C57/B57%</f>
        <v>#DIV/0!</v>
      </c>
    </row>
    <row r="58" spans="1:4" ht="96.75" hidden="1" customHeight="1" x14ac:dyDescent="0.2">
      <c r="A58" s="182" t="s">
        <v>213</v>
      </c>
      <c r="B58" s="183">
        <f>B60+B62</f>
        <v>0</v>
      </c>
      <c r="C58" s="183">
        <f>C60+C62</f>
        <v>0</v>
      </c>
      <c r="D58" s="184" t="e">
        <f>C58/B58%</f>
        <v>#DIV/0!</v>
      </c>
    </row>
    <row r="59" spans="1:4" ht="19.5" hidden="1" customHeight="1" x14ac:dyDescent="0.2">
      <c r="A59" s="145" t="s">
        <v>175</v>
      </c>
      <c r="B59" s="133">
        <v>0</v>
      </c>
      <c r="C59" s="147">
        <v>0</v>
      </c>
      <c r="D59" s="184"/>
    </row>
    <row r="60" spans="1:4" ht="36" hidden="1" customHeight="1" x14ac:dyDescent="0.2">
      <c r="A60" s="145" t="s">
        <v>176</v>
      </c>
      <c r="B60" s="133">
        <v>0</v>
      </c>
      <c r="C60" s="148">
        <v>0</v>
      </c>
      <c r="D60" s="184"/>
    </row>
    <row r="61" spans="1:4" ht="31.9" hidden="1" customHeight="1" x14ac:dyDescent="0.2">
      <c r="A61" s="145" t="s">
        <v>176</v>
      </c>
      <c r="B61" s="133">
        <v>0</v>
      </c>
      <c r="C61" s="147">
        <v>0</v>
      </c>
      <c r="D61" s="184"/>
    </row>
    <row r="62" spans="1:4" ht="42.6" hidden="1" customHeight="1" x14ac:dyDescent="0.2">
      <c r="A62" s="145" t="s">
        <v>177</v>
      </c>
      <c r="B62" s="146">
        <v>0</v>
      </c>
      <c r="C62" s="146">
        <v>0</v>
      </c>
      <c r="D62" s="184" t="e">
        <f>C62/B62%</f>
        <v>#DIV/0!</v>
      </c>
    </row>
    <row r="63" spans="1:4" ht="65.45" customHeight="1" x14ac:dyDescent="0.2">
      <c r="A63" s="131" t="s">
        <v>178</v>
      </c>
      <c r="B63" s="133">
        <v>6.2</v>
      </c>
      <c r="C63" s="148">
        <v>5.5</v>
      </c>
      <c r="D63" s="184"/>
    </row>
    <row r="64" spans="1:4" ht="48.6" hidden="1" customHeight="1" x14ac:dyDescent="0.2">
      <c r="A64" s="186" t="s">
        <v>214</v>
      </c>
      <c r="B64" s="183">
        <f>B65</f>
        <v>0</v>
      </c>
      <c r="C64" s="183">
        <f>C65</f>
        <v>0</v>
      </c>
      <c r="D64" s="184" t="e">
        <f>C64/B64%</f>
        <v>#DIV/0!</v>
      </c>
    </row>
    <row r="65" spans="1:5" ht="72" hidden="1" customHeight="1" x14ac:dyDescent="0.2">
      <c r="A65" s="157" t="s">
        <v>225</v>
      </c>
      <c r="B65" s="146"/>
      <c r="C65" s="146"/>
      <c r="D65" s="184" t="e">
        <f>C65/B65%</f>
        <v>#DIV/0!</v>
      </c>
    </row>
    <row r="66" spans="1:5" ht="48.6" hidden="1" customHeight="1" x14ac:dyDescent="0.2">
      <c r="A66" s="158" t="s">
        <v>233</v>
      </c>
      <c r="B66" s="148">
        <f>B67</f>
        <v>0</v>
      </c>
      <c r="C66" s="148">
        <f>C67</f>
        <v>0</v>
      </c>
      <c r="D66" s="184"/>
    </row>
    <row r="67" spans="1:5" ht="52.5" hidden="1" customHeight="1" x14ac:dyDescent="0.2">
      <c r="A67" s="159" t="s">
        <v>234</v>
      </c>
      <c r="B67" s="146">
        <v>0</v>
      </c>
      <c r="C67" s="146">
        <v>0</v>
      </c>
      <c r="D67" s="184"/>
    </row>
    <row r="68" spans="1:5" ht="48" hidden="1" customHeight="1" x14ac:dyDescent="0.2">
      <c r="A68" s="160" t="s">
        <v>237</v>
      </c>
      <c r="B68" s="133">
        <f>B69</f>
        <v>0</v>
      </c>
      <c r="C68" s="133">
        <f>C69</f>
        <v>0</v>
      </c>
      <c r="D68" s="184"/>
    </row>
    <row r="69" spans="1:5" ht="48" hidden="1" customHeight="1" x14ac:dyDescent="0.2">
      <c r="A69" s="161" t="s">
        <v>238</v>
      </c>
      <c r="B69" s="146">
        <v>0</v>
      </c>
      <c r="C69" s="146">
        <v>0</v>
      </c>
      <c r="D69" s="184"/>
    </row>
    <row r="70" spans="1:5" ht="40.5" hidden="1" customHeight="1" x14ac:dyDescent="0.2">
      <c r="A70" s="182" t="s">
        <v>72</v>
      </c>
      <c r="B70" s="183">
        <f>B71</f>
        <v>0</v>
      </c>
      <c r="C70" s="183">
        <f>C71</f>
        <v>0</v>
      </c>
      <c r="D70" s="184" t="e">
        <f>C70/B70%</f>
        <v>#DIV/0!</v>
      </c>
    </row>
    <row r="71" spans="1:5" ht="32.25" hidden="1" customHeight="1" x14ac:dyDescent="0.2">
      <c r="A71" s="132" t="s">
        <v>73</v>
      </c>
      <c r="B71" s="147"/>
      <c r="C71" s="147"/>
      <c r="D71" s="184" t="e">
        <f>C71/B71%</f>
        <v>#DIV/0!</v>
      </c>
    </row>
    <row r="72" spans="1:5" ht="19.149999999999999" hidden="1" customHeight="1" x14ac:dyDescent="0.2">
      <c r="A72" s="186" t="s">
        <v>181</v>
      </c>
      <c r="B72" s="185">
        <f>B73+B74</f>
        <v>0</v>
      </c>
      <c r="C72" s="185">
        <f>C73+C74</f>
        <v>0</v>
      </c>
      <c r="D72" s="184"/>
    </row>
    <row r="73" spans="1:5" ht="36.75" hidden="1" customHeight="1" x14ac:dyDescent="0.2">
      <c r="A73" s="132" t="s">
        <v>182</v>
      </c>
      <c r="B73" s="134">
        <v>0</v>
      </c>
      <c r="C73" s="134">
        <v>0</v>
      </c>
      <c r="D73" s="184"/>
      <c r="E73" s="162"/>
    </row>
    <row r="74" spans="1:5" ht="22.5" hidden="1" customHeight="1" x14ac:dyDescent="0.2">
      <c r="A74" s="132" t="s">
        <v>228</v>
      </c>
      <c r="B74" s="134">
        <v>0</v>
      </c>
      <c r="C74" s="134">
        <v>0</v>
      </c>
      <c r="D74" s="184"/>
    </row>
    <row r="75" spans="1:5" ht="21.75" customHeight="1" x14ac:dyDescent="0.2">
      <c r="A75" s="191" t="s">
        <v>74</v>
      </c>
      <c r="B75" s="185">
        <f>B77+B119+B127</f>
        <v>7481.5</v>
      </c>
      <c r="C75" s="185">
        <f>C78+C119+C127</f>
        <v>3451</v>
      </c>
      <c r="D75" s="184">
        <f t="shared" ref="D75:D106" si="3">C75/B75%</f>
        <v>46.127113546748646</v>
      </c>
    </row>
    <row r="76" spans="1:5" ht="36.75" customHeight="1" x14ac:dyDescent="0.2">
      <c r="A76" s="191" t="s">
        <v>75</v>
      </c>
      <c r="B76" s="183">
        <f>B75</f>
        <v>7481.5</v>
      </c>
      <c r="C76" s="183">
        <f>C77+C84+C95+C119</f>
        <v>2580</v>
      </c>
      <c r="D76" s="184">
        <f t="shared" si="3"/>
        <v>34.485063155784268</v>
      </c>
    </row>
    <row r="77" spans="1:5" ht="46.35" customHeight="1" x14ac:dyDescent="0.2">
      <c r="A77" s="192" t="s">
        <v>155</v>
      </c>
      <c r="B77" s="183">
        <f>B79+B80+B82</f>
        <v>2684.5</v>
      </c>
      <c r="C77" s="183">
        <f>C79+C80+C82</f>
        <v>2529.5</v>
      </c>
      <c r="D77" s="184">
        <f t="shared" si="3"/>
        <v>94.226112870180671</v>
      </c>
    </row>
    <row r="78" spans="1:5" ht="33.75" customHeight="1" x14ac:dyDescent="0.2">
      <c r="A78" s="191" t="s">
        <v>205</v>
      </c>
      <c r="B78" s="185">
        <f>B79</f>
        <v>2684.5</v>
      </c>
      <c r="C78" s="185">
        <f>C79</f>
        <v>2529.5</v>
      </c>
      <c r="D78" s="184">
        <f t="shared" si="3"/>
        <v>94.226112870180671</v>
      </c>
    </row>
    <row r="79" spans="1:5" s="163" customFormat="1" ht="30.75" customHeight="1" x14ac:dyDescent="0.2">
      <c r="A79" s="132" t="s">
        <v>156</v>
      </c>
      <c r="B79" s="147">
        <v>2684.5</v>
      </c>
      <c r="C79" s="147">
        <v>2529.5</v>
      </c>
      <c r="D79" s="184">
        <f t="shared" si="3"/>
        <v>94.226112870180671</v>
      </c>
    </row>
    <row r="80" spans="1:5" s="163" customFormat="1" ht="36.75" hidden="1" customHeight="1" x14ac:dyDescent="0.2">
      <c r="A80" s="193" t="s">
        <v>208</v>
      </c>
      <c r="B80" s="185">
        <f>B81</f>
        <v>0</v>
      </c>
      <c r="C80" s="185">
        <f>C81</f>
        <v>0</v>
      </c>
      <c r="D80" s="184" t="e">
        <f t="shared" si="3"/>
        <v>#DIV/0!</v>
      </c>
    </row>
    <row r="81" spans="1:4" s="163" customFormat="1" ht="33.75" hidden="1" customHeight="1" x14ac:dyDescent="0.2">
      <c r="A81" s="164" t="s">
        <v>100</v>
      </c>
      <c r="B81" s="147">
        <v>0</v>
      </c>
      <c r="C81" s="147">
        <v>0</v>
      </c>
      <c r="D81" s="184" t="e">
        <f t="shared" si="3"/>
        <v>#DIV/0!</v>
      </c>
    </row>
    <row r="82" spans="1:4" s="163" customFormat="1" ht="65.25" hidden="1" customHeight="1" x14ac:dyDescent="0.2">
      <c r="A82" s="149" t="s">
        <v>229</v>
      </c>
      <c r="B82" s="148">
        <f>B83</f>
        <v>0</v>
      </c>
      <c r="C82" s="148">
        <f>C83</f>
        <v>0</v>
      </c>
      <c r="D82" s="184"/>
    </row>
    <row r="83" spans="1:4" s="163" customFormat="1" ht="37.5" hidden="1" customHeight="1" x14ac:dyDescent="0.2">
      <c r="A83" s="132" t="s">
        <v>230</v>
      </c>
      <c r="B83" s="147">
        <v>0</v>
      </c>
      <c r="C83" s="147">
        <v>0</v>
      </c>
      <c r="D83" s="184"/>
    </row>
    <row r="84" spans="1:4" s="163" customFormat="1" ht="44.1" hidden="1" customHeight="1" x14ac:dyDescent="0.2">
      <c r="A84" s="194" t="s">
        <v>117</v>
      </c>
      <c r="B84" s="185">
        <f>B86+B87+B88+B89+B90+B91+B92+B93+B94</f>
        <v>0</v>
      </c>
      <c r="C84" s="185">
        <f>C86+C87+C88+C89+C90+C91+C92+C93+C94</f>
        <v>0</v>
      </c>
      <c r="D84" s="184" t="e">
        <f t="shared" si="3"/>
        <v>#DIV/0!</v>
      </c>
    </row>
    <row r="85" spans="1:4" s="163" customFormat="1" ht="48" hidden="1" customHeight="1" x14ac:dyDescent="0.2">
      <c r="A85" s="132"/>
      <c r="B85" s="147"/>
      <c r="C85" s="147"/>
      <c r="D85" s="184" t="e">
        <f t="shared" si="3"/>
        <v>#DIV/0!</v>
      </c>
    </row>
    <row r="86" spans="1:4" s="163" customFormat="1" ht="33" hidden="1" customHeight="1" x14ac:dyDescent="0.2">
      <c r="A86" s="132" t="s">
        <v>144</v>
      </c>
      <c r="B86" s="147">
        <v>0</v>
      </c>
      <c r="C86" s="147">
        <v>0</v>
      </c>
      <c r="D86" s="184" t="e">
        <f t="shared" si="3"/>
        <v>#DIV/0!</v>
      </c>
    </row>
    <row r="87" spans="1:4" s="163" customFormat="1" ht="51.75" hidden="1" customHeight="1" x14ac:dyDescent="0.2">
      <c r="A87" s="132" t="s">
        <v>157</v>
      </c>
      <c r="B87" s="147">
        <v>0</v>
      </c>
      <c r="C87" s="147">
        <v>0</v>
      </c>
      <c r="D87" s="184" t="e">
        <f t="shared" si="3"/>
        <v>#DIV/0!</v>
      </c>
    </row>
    <row r="88" spans="1:4" s="163" customFormat="1" ht="39.75" hidden="1" customHeight="1" x14ac:dyDescent="0.2">
      <c r="A88" s="132" t="s">
        <v>203</v>
      </c>
      <c r="B88" s="147"/>
      <c r="C88" s="147"/>
      <c r="D88" s="184"/>
    </row>
    <row r="89" spans="1:4" s="163" customFormat="1" ht="34.5" hidden="1" customHeight="1" x14ac:dyDescent="0.2">
      <c r="A89" s="132" t="s">
        <v>249</v>
      </c>
      <c r="B89" s="147">
        <v>0</v>
      </c>
      <c r="C89" s="147">
        <v>0</v>
      </c>
      <c r="D89" s="184" t="e">
        <f t="shared" si="3"/>
        <v>#DIV/0!</v>
      </c>
    </row>
    <row r="90" spans="1:4" s="163" customFormat="1" ht="94.5" hidden="1" customHeight="1" x14ac:dyDescent="0.2">
      <c r="A90" s="132" t="s">
        <v>226</v>
      </c>
      <c r="B90" s="147"/>
      <c r="C90" s="147"/>
      <c r="D90" s="184"/>
    </row>
    <row r="91" spans="1:4" s="163" customFormat="1" ht="67.5" hidden="1" customHeight="1" x14ac:dyDescent="0.2">
      <c r="A91" s="132" t="s">
        <v>227</v>
      </c>
      <c r="B91" s="147"/>
      <c r="C91" s="147"/>
      <c r="D91" s="184"/>
    </row>
    <row r="92" spans="1:4" s="163" customFormat="1" ht="41.1" hidden="1" customHeight="1" x14ac:dyDescent="0.2">
      <c r="A92" s="132" t="s">
        <v>204</v>
      </c>
      <c r="B92" s="147"/>
      <c r="C92" s="147"/>
      <c r="D92" s="184"/>
    </row>
    <row r="93" spans="1:4" s="163" customFormat="1" ht="77.849999999999994" hidden="1" customHeight="1" x14ac:dyDescent="0.2">
      <c r="A93" s="132" t="s">
        <v>250</v>
      </c>
      <c r="B93" s="147">
        <v>0</v>
      </c>
      <c r="C93" s="147">
        <v>0</v>
      </c>
      <c r="D93" s="184" t="e">
        <f t="shared" si="3"/>
        <v>#DIV/0!</v>
      </c>
    </row>
    <row r="94" spans="1:4" s="163" customFormat="1" ht="21.75" hidden="1" customHeight="1" x14ac:dyDescent="0.2">
      <c r="A94" s="132" t="s">
        <v>185</v>
      </c>
      <c r="B94" s="147">
        <v>0</v>
      </c>
      <c r="C94" s="147">
        <v>0</v>
      </c>
      <c r="D94" s="184" t="e">
        <f t="shared" si="3"/>
        <v>#DIV/0!</v>
      </c>
    </row>
    <row r="95" spans="1:4" ht="39" hidden="1" customHeight="1" x14ac:dyDescent="0.2">
      <c r="A95" s="186" t="s">
        <v>130</v>
      </c>
      <c r="B95" s="183">
        <f>B96+B98+B99+B100+B101+B102+B103+B104+B105+B106+B107+B108+B109+B110+B111+B112+B113+B114+B115+B116+B117</f>
        <v>0</v>
      </c>
      <c r="C95" s="183">
        <f>C96+C98+C99+C100+C101+C102+C103+C104+C105+C106+C107+C108+C109+C110+C111+C112+C113+C114+C115+C116+C117</f>
        <v>0</v>
      </c>
      <c r="D95" s="184" t="e">
        <f t="shared" si="3"/>
        <v>#DIV/0!</v>
      </c>
    </row>
    <row r="96" spans="1:4" ht="35.25" hidden="1" customHeight="1" x14ac:dyDescent="0.2">
      <c r="A96" s="165" t="s">
        <v>166</v>
      </c>
      <c r="B96" s="146">
        <v>0</v>
      </c>
      <c r="C96" s="146">
        <v>0</v>
      </c>
      <c r="D96" s="184" t="e">
        <f t="shared" si="3"/>
        <v>#DIV/0!</v>
      </c>
    </row>
    <row r="97" spans="1:4" ht="42.75" hidden="1" customHeight="1" x14ac:dyDescent="0.2">
      <c r="A97" s="165" t="s">
        <v>179</v>
      </c>
      <c r="B97" s="146">
        <v>0</v>
      </c>
      <c r="C97" s="146">
        <v>0</v>
      </c>
      <c r="D97" s="184" t="e">
        <f t="shared" si="3"/>
        <v>#DIV/0!</v>
      </c>
    </row>
    <row r="98" spans="1:4" ht="33" hidden="1" customHeight="1" x14ac:dyDescent="0.2">
      <c r="A98" s="154" t="s">
        <v>158</v>
      </c>
      <c r="B98" s="147">
        <v>0</v>
      </c>
      <c r="C98" s="147">
        <v>0</v>
      </c>
      <c r="D98" s="184" t="e">
        <f t="shared" si="3"/>
        <v>#DIV/0!</v>
      </c>
    </row>
    <row r="99" spans="1:4" ht="53.25" hidden="1" customHeight="1" x14ac:dyDescent="0.2">
      <c r="A99" s="154" t="s">
        <v>215</v>
      </c>
      <c r="B99" s="147">
        <v>0</v>
      </c>
      <c r="C99" s="147">
        <v>0</v>
      </c>
      <c r="D99" s="184"/>
    </row>
    <row r="100" spans="1:4" ht="53.25" hidden="1" customHeight="1" x14ac:dyDescent="0.2">
      <c r="A100" s="154" t="s">
        <v>222</v>
      </c>
      <c r="B100" s="147">
        <v>0</v>
      </c>
      <c r="C100" s="147">
        <v>0</v>
      </c>
      <c r="D100" s="184"/>
    </row>
    <row r="101" spans="1:4" ht="72.75" hidden="1" customHeight="1" x14ac:dyDescent="0.2">
      <c r="A101" s="166" t="s">
        <v>167</v>
      </c>
      <c r="B101" s="147">
        <v>0</v>
      </c>
      <c r="C101" s="151">
        <v>0</v>
      </c>
      <c r="D101" s="184" t="e">
        <f t="shared" si="3"/>
        <v>#DIV/0!</v>
      </c>
    </row>
    <row r="102" spans="1:4" ht="56.25" hidden="1" customHeight="1" x14ac:dyDescent="0.2">
      <c r="A102" s="154" t="s">
        <v>159</v>
      </c>
      <c r="B102" s="147">
        <v>0</v>
      </c>
      <c r="C102" s="147">
        <v>0</v>
      </c>
      <c r="D102" s="184" t="e">
        <f t="shared" si="3"/>
        <v>#DIV/0!</v>
      </c>
    </row>
    <row r="103" spans="1:4" s="168" customFormat="1" ht="51.75" hidden="1" customHeight="1" x14ac:dyDescent="0.2">
      <c r="A103" s="167" t="s">
        <v>168</v>
      </c>
      <c r="B103" s="147">
        <v>0</v>
      </c>
      <c r="C103" s="147">
        <v>0</v>
      </c>
      <c r="D103" s="184" t="e">
        <f t="shared" si="3"/>
        <v>#DIV/0!</v>
      </c>
    </row>
    <row r="104" spans="1:4" ht="36" hidden="1" customHeight="1" x14ac:dyDescent="0.2">
      <c r="A104" s="132" t="s">
        <v>103</v>
      </c>
      <c r="B104" s="147">
        <v>0</v>
      </c>
      <c r="C104" s="147">
        <v>0</v>
      </c>
      <c r="D104" s="184"/>
    </row>
    <row r="105" spans="1:4" ht="48" hidden="1" customHeight="1" x14ac:dyDescent="0.2">
      <c r="A105" s="132" t="s">
        <v>116</v>
      </c>
      <c r="B105" s="147">
        <v>0</v>
      </c>
      <c r="C105" s="147">
        <v>0</v>
      </c>
      <c r="D105" s="184" t="e">
        <f t="shared" si="3"/>
        <v>#DIV/0!</v>
      </c>
    </row>
    <row r="106" spans="1:4" ht="36" hidden="1" customHeight="1" x14ac:dyDescent="0.2">
      <c r="A106" s="132" t="s">
        <v>186</v>
      </c>
      <c r="B106" s="147">
        <v>0</v>
      </c>
      <c r="C106" s="147">
        <v>0</v>
      </c>
      <c r="D106" s="184" t="e">
        <f t="shared" si="3"/>
        <v>#DIV/0!</v>
      </c>
    </row>
    <row r="107" spans="1:4" ht="66" hidden="1" customHeight="1" x14ac:dyDescent="0.2">
      <c r="A107" s="154" t="s">
        <v>160</v>
      </c>
      <c r="B107" s="147">
        <v>0</v>
      </c>
      <c r="C107" s="147">
        <v>0</v>
      </c>
      <c r="D107" s="184"/>
    </row>
    <row r="108" spans="1:4" ht="56.25" hidden="1" customHeight="1" x14ac:dyDescent="0.2">
      <c r="A108" s="154" t="s">
        <v>161</v>
      </c>
      <c r="B108" s="147">
        <v>0</v>
      </c>
      <c r="C108" s="147">
        <v>0</v>
      </c>
      <c r="D108" s="184"/>
    </row>
    <row r="109" spans="1:4" ht="74.25" hidden="1" customHeight="1" x14ac:dyDescent="0.2">
      <c r="A109" s="132" t="s">
        <v>162</v>
      </c>
      <c r="B109" s="147">
        <v>0</v>
      </c>
      <c r="C109" s="147">
        <v>0</v>
      </c>
      <c r="D109" s="184"/>
    </row>
    <row r="110" spans="1:4" ht="84" hidden="1" customHeight="1" x14ac:dyDescent="0.2">
      <c r="A110" s="169" t="s">
        <v>169</v>
      </c>
      <c r="B110" s="147">
        <v>0</v>
      </c>
      <c r="C110" s="147">
        <v>0</v>
      </c>
      <c r="D110" s="184" t="e">
        <f t="shared" ref="D110:D126" si="4">C110/B110%</f>
        <v>#DIV/0!</v>
      </c>
    </row>
    <row r="111" spans="1:4" ht="53.25" hidden="1" customHeight="1" x14ac:dyDescent="0.2">
      <c r="A111" s="169" t="s">
        <v>216</v>
      </c>
      <c r="B111" s="147">
        <v>0</v>
      </c>
      <c r="C111" s="147">
        <v>0</v>
      </c>
      <c r="D111" s="184"/>
    </row>
    <row r="112" spans="1:4" ht="99" hidden="1" customHeight="1" x14ac:dyDescent="0.2">
      <c r="A112" s="157" t="s">
        <v>187</v>
      </c>
      <c r="B112" s="147">
        <v>0</v>
      </c>
      <c r="C112" s="147">
        <v>0</v>
      </c>
      <c r="D112" s="184" t="e">
        <f t="shared" si="4"/>
        <v>#DIV/0!</v>
      </c>
    </row>
    <row r="113" spans="1:4" ht="66" hidden="1" customHeight="1" x14ac:dyDescent="0.2">
      <c r="A113" s="157" t="s">
        <v>235</v>
      </c>
      <c r="B113" s="147">
        <v>0</v>
      </c>
      <c r="C113" s="147">
        <v>0</v>
      </c>
      <c r="D113" s="184" t="e">
        <f t="shared" si="4"/>
        <v>#DIV/0!</v>
      </c>
    </row>
    <row r="114" spans="1:4" ht="40.5" hidden="1" customHeight="1" x14ac:dyDescent="0.2">
      <c r="A114" s="157" t="s">
        <v>239</v>
      </c>
      <c r="B114" s="147">
        <v>0</v>
      </c>
      <c r="C114" s="147">
        <v>0</v>
      </c>
      <c r="D114" s="184"/>
    </row>
    <row r="115" spans="1:4" ht="69.75" hidden="1" customHeight="1" x14ac:dyDescent="0.2">
      <c r="A115" s="157" t="s">
        <v>236</v>
      </c>
      <c r="B115" s="147">
        <v>0</v>
      </c>
      <c r="C115" s="147">
        <v>0</v>
      </c>
      <c r="D115" s="184" t="e">
        <f t="shared" si="4"/>
        <v>#DIV/0!</v>
      </c>
    </row>
    <row r="116" spans="1:4" ht="93" hidden="1" customHeight="1" x14ac:dyDescent="0.2">
      <c r="A116" s="157" t="s">
        <v>251</v>
      </c>
      <c r="B116" s="147">
        <v>0</v>
      </c>
      <c r="C116" s="147">
        <v>0</v>
      </c>
      <c r="D116" s="184" t="e">
        <f t="shared" si="4"/>
        <v>#DIV/0!</v>
      </c>
    </row>
    <row r="117" spans="1:4" ht="27.95" hidden="1" customHeight="1" x14ac:dyDescent="0.2">
      <c r="A117" s="170" t="s">
        <v>78</v>
      </c>
      <c r="B117" s="148">
        <f>B118</f>
        <v>0</v>
      </c>
      <c r="C117" s="148">
        <f>C118</f>
        <v>0</v>
      </c>
      <c r="D117" s="184" t="e">
        <f t="shared" si="4"/>
        <v>#DIV/0!</v>
      </c>
    </row>
    <row r="118" spans="1:4" ht="27.95" hidden="1" customHeight="1" x14ac:dyDescent="0.2">
      <c r="A118" s="157" t="s">
        <v>106</v>
      </c>
      <c r="B118" s="147">
        <v>0</v>
      </c>
      <c r="C118" s="147">
        <v>0</v>
      </c>
      <c r="D118" s="184" t="e">
        <f t="shared" si="4"/>
        <v>#DIV/0!</v>
      </c>
    </row>
    <row r="119" spans="1:4" ht="40.5" customHeight="1" x14ac:dyDescent="0.2">
      <c r="A119" s="149" t="s">
        <v>130</v>
      </c>
      <c r="B119" s="133">
        <f>B120+B121</f>
        <v>69.5</v>
      </c>
      <c r="C119" s="133">
        <f>C120+C121</f>
        <v>50.5</v>
      </c>
      <c r="D119" s="184">
        <f t="shared" si="4"/>
        <v>72.661870503597129</v>
      </c>
    </row>
    <row r="120" spans="1:4" ht="54" customHeight="1" x14ac:dyDescent="0.2">
      <c r="A120" s="157" t="s">
        <v>258</v>
      </c>
      <c r="B120" s="150">
        <v>69.3</v>
      </c>
      <c r="C120" s="150">
        <v>50.3</v>
      </c>
      <c r="D120" s="184">
        <f t="shared" si="4"/>
        <v>72.582972582972587</v>
      </c>
    </row>
    <row r="121" spans="1:4" ht="46.5" customHeight="1" x14ac:dyDescent="0.2">
      <c r="A121" s="171" t="s">
        <v>259</v>
      </c>
      <c r="B121" s="150">
        <v>0.2</v>
      </c>
      <c r="C121" s="150">
        <v>0.2</v>
      </c>
      <c r="D121" s="184">
        <f t="shared" si="4"/>
        <v>100</v>
      </c>
    </row>
    <row r="122" spans="1:4" ht="56.65" hidden="1" customHeight="1" x14ac:dyDescent="0.2">
      <c r="A122" s="172" t="s">
        <v>170</v>
      </c>
      <c r="B122" s="147">
        <v>0</v>
      </c>
      <c r="C122" s="147">
        <v>0</v>
      </c>
      <c r="D122" s="184"/>
    </row>
    <row r="123" spans="1:4" ht="71.25" hidden="1" customHeight="1" x14ac:dyDescent="0.2">
      <c r="A123" s="173" t="s">
        <v>217</v>
      </c>
      <c r="B123" s="148">
        <f>B124+B125</f>
        <v>0</v>
      </c>
      <c r="C123" s="148">
        <f>C124+C125</f>
        <v>0</v>
      </c>
      <c r="D123" s="184"/>
    </row>
    <row r="124" spans="1:4" ht="68.25" hidden="1" customHeight="1" x14ac:dyDescent="0.2">
      <c r="A124" s="174" t="s">
        <v>200</v>
      </c>
      <c r="B124" s="147">
        <v>0</v>
      </c>
      <c r="C124" s="147">
        <v>0</v>
      </c>
      <c r="D124" s="184"/>
    </row>
    <row r="125" spans="1:4" ht="86.25" hidden="1" customHeight="1" x14ac:dyDescent="0.2">
      <c r="A125" s="174" t="s">
        <v>218</v>
      </c>
      <c r="B125" s="147">
        <v>0</v>
      </c>
      <c r="C125" s="147">
        <v>0</v>
      </c>
      <c r="D125" s="184"/>
    </row>
    <row r="126" spans="1:4" ht="47.25" hidden="1" customHeight="1" x14ac:dyDescent="0.2">
      <c r="A126" s="174" t="s">
        <v>253</v>
      </c>
      <c r="B126" s="147">
        <v>0</v>
      </c>
      <c r="C126" s="147">
        <v>0</v>
      </c>
      <c r="D126" s="184" t="e">
        <f t="shared" si="4"/>
        <v>#DIV/0!</v>
      </c>
    </row>
    <row r="127" spans="1:4" ht="25.5" customHeight="1" x14ac:dyDescent="0.2">
      <c r="A127" s="195" t="s">
        <v>201</v>
      </c>
      <c r="B127" s="185">
        <f>B128</f>
        <v>4727.5</v>
      </c>
      <c r="C127" s="185">
        <f>C128</f>
        <v>871</v>
      </c>
      <c r="D127" s="184">
        <v>0</v>
      </c>
    </row>
    <row r="128" spans="1:4" ht="38.25" customHeight="1" x14ac:dyDescent="0.2">
      <c r="A128" s="157" t="s">
        <v>257</v>
      </c>
      <c r="B128" s="147">
        <v>4727.5</v>
      </c>
      <c r="C128" s="147">
        <v>871</v>
      </c>
      <c r="D128" s="184">
        <v>0</v>
      </c>
    </row>
    <row r="129" spans="1:4" ht="78" hidden="1" customHeight="1" x14ac:dyDescent="0.2">
      <c r="A129" s="170" t="s">
        <v>246</v>
      </c>
      <c r="B129" s="148">
        <f>B130</f>
        <v>0</v>
      </c>
      <c r="C129" s="148">
        <f>C130</f>
        <v>0</v>
      </c>
      <c r="D129" s="184"/>
    </row>
    <row r="130" spans="1:4" ht="49.5" hidden="1" customHeight="1" x14ac:dyDescent="0.2">
      <c r="A130" s="157" t="s">
        <v>245</v>
      </c>
      <c r="B130" s="147">
        <v>0</v>
      </c>
      <c r="C130" s="147">
        <v>0</v>
      </c>
      <c r="D130" s="184"/>
    </row>
    <row r="131" spans="1:4" ht="36" hidden="1" customHeight="1" x14ac:dyDescent="0.2">
      <c r="A131" s="196" t="s">
        <v>197</v>
      </c>
      <c r="B131" s="185">
        <f>B132</f>
        <v>0</v>
      </c>
      <c r="C131" s="185">
        <f>C132</f>
        <v>0</v>
      </c>
      <c r="D131" s="184" t="e">
        <f t="shared" ref="D131:D134" si="5">C131/B131%</f>
        <v>#DIV/0!</v>
      </c>
    </row>
    <row r="132" spans="1:4" ht="18.75" hidden="1" customHeight="1" x14ac:dyDescent="0.2">
      <c r="A132" s="157" t="s">
        <v>188</v>
      </c>
      <c r="B132" s="147">
        <v>0</v>
      </c>
      <c r="C132" s="147">
        <v>0</v>
      </c>
      <c r="D132" s="184" t="e">
        <f t="shared" si="5"/>
        <v>#DIV/0!</v>
      </c>
    </row>
    <row r="133" spans="1:4" ht="18.75" customHeight="1" x14ac:dyDescent="0.2">
      <c r="A133" s="157" t="s">
        <v>268</v>
      </c>
      <c r="B133" s="147"/>
      <c r="C133" s="147">
        <v>150</v>
      </c>
      <c r="D133" s="184"/>
    </row>
    <row r="134" spans="1:4" ht="24.2" customHeight="1" x14ac:dyDescent="0.2">
      <c r="A134" s="205" t="s">
        <v>183</v>
      </c>
      <c r="B134" s="206">
        <f>B6+B75</f>
        <v>9669.9</v>
      </c>
      <c r="C134" s="206">
        <f>C6+C75+C133</f>
        <v>4341.3</v>
      </c>
      <c r="D134" s="207">
        <f t="shared" si="5"/>
        <v>44.894983402103435</v>
      </c>
    </row>
    <row r="135" spans="1:4" ht="18.75" customHeight="1" x14ac:dyDescent="0.25">
      <c r="A135" s="175" t="s">
        <v>9</v>
      </c>
      <c r="B135" s="176"/>
      <c r="C135" s="176"/>
      <c r="D135" s="189"/>
    </row>
    <row r="136" spans="1:4" ht="25.7" customHeight="1" x14ac:dyDescent="0.2">
      <c r="A136" s="197" t="s">
        <v>31</v>
      </c>
      <c r="B136" s="198">
        <f>+B137+B138+B143+B144+B145</f>
        <v>3696.7999999999997</v>
      </c>
      <c r="C136" s="198">
        <f>C137+C138+C143+C144+C145</f>
        <v>2680.7000000000003</v>
      </c>
      <c r="D136" s="184">
        <f t="shared" ref="D136:D145" si="6">C136/B136%</f>
        <v>72.514066219433033</v>
      </c>
    </row>
    <row r="137" spans="1:4" ht="53.25" hidden="1" customHeight="1" x14ac:dyDescent="0.2">
      <c r="A137" s="178" t="s">
        <v>151</v>
      </c>
      <c r="B137" s="135">
        <v>0</v>
      </c>
      <c r="C137" s="177">
        <v>0</v>
      </c>
      <c r="D137" s="184">
        <v>0</v>
      </c>
    </row>
    <row r="138" spans="1:4" ht="58.15" customHeight="1" x14ac:dyDescent="0.2">
      <c r="A138" s="178" t="s">
        <v>163</v>
      </c>
      <c r="B138" s="135">
        <v>3584.4</v>
      </c>
      <c r="C138" s="177">
        <v>2610</v>
      </c>
      <c r="D138" s="184">
        <f t="shared" si="6"/>
        <v>72.815533980582515</v>
      </c>
    </row>
    <row r="139" spans="1:4" ht="21" hidden="1" customHeight="1" x14ac:dyDescent="0.2">
      <c r="A139" s="178" t="s">
        <v>180</v>
      </c>
      <c r="B139" s="135">
        <v>0</v>
      </c>
      <c r="C139" s="177">
        <v>0</v>
      </c>
      <c r="D139" s="184"/>
    </row>
    <row r="140" spans="1:4" ht="47.1" hidden="1" customHeight="1" x14ac:dyDescent="0.2">
      <c r="A140" s="153" t="s">
        <v>152</v>
      </c>
      <c r="B140" s="135">
        <v>0</v>
      </c>
      <c r="C140" s="177">
        <v>0</v>
      </c>
      <c r="D140" s="184" t="e">
        <f t="shared" si="6"/>
        <v>#DIV/0!</v>
      </c>
    </row>
    <row r="141" spans="1:4" ht="24.95" hidden="1" customHeight="1" x14ac:dyDescent="0.2">
      <c r="A141" s="153" t="s">
        <v>84</v>
      </c>
      <c r="B141" s="177">
        <v>0</v>
      </c>
      <c r="C141" s="177">
        <v>0</v>
      </c>
      <c r="D141" s="184"/>
    </row>
    <row r="142" spans="1:4" ht="24.95" hidden="1" customHeight="1" x14ac:dyDescent="0.2">
      <c r="A142" s="153" t="s">
        <v>35</v>
      </c>
      <c r="B142" s="177">
        <v>0</v>
      </c>
      <c r="C142" s="177">
        <v>0</v>
      </c>
      <c r="D142" s="184" t="e">
        <f t="shared" si="6"/>
        <v>#DIV/0!</v>
      </c>
    </row>
    <row r="143" spans="1:4" ht="34.5" customHeight="1" x14ac:dyDescent="0.2">
      <c r="A143" s="153" t="s">
        <v>152</v>
      </c>
      <c r="B143" s="177">
        <v>16.7</v>
      </c>
      <c r="C143" s="177">
        <v>12.8</v>
      </c>
      <c r="D143" s="184">
        <f>C143/B143%</f>
        <v>76.646706586826355</v>
      </c>
    </row>
    <row r="144" spans="1:4" ht="19.899999999999999" customHeight="1" x14ac:dyDescent="0.2">
      <c r="A144" s="153" t="s">
        <v>11</v>
      </c>
      <c r="B144" s="177">
        <v>5</v>
      </c>
      <c r="C144" s="177">
        <v>0</v>
      </c>
      <c r="D144" s="184">
        <f t="shared" si="6"/>
        <v>0</v>
      </c>
    </row>
    <row r="145" spans="1:4" ht="29.45" customHeight="1" x14ac:dyDescent="0.2">
      <c r="A145" s="153" t="s">
        <v>12</v>
      </c>
      <c r="B145" s="177">
        <v>90.7</v>
      </c>
      <c r="C145" s="177">
        <v>57.9</v>
      </c>
      <c r="D145" s="184">
        <f t="shared" si="6"/>
        <v>63.836824696802644</v>
      </c>
    </row>
    <row r="146" spans="1:4" ht="20.25" customHeight="1" x14ac:dyDescent="0.2">
      <c r="A146" s="131" t="s">
        <v>92</v>
      </c>
      <c r="B146" s="179">
        <f>SUM(B147:B147)</f>
        <v>69.3</v>
      </c>
      <c r="C146" s="179">
        <f>SUM(C147:C147)</f>
        <v>41.8</v>
      </c>
      <c r="D146" s="184">
        <f>C146/B146%</f>
        <v>60.317460317460316</v>
      </c>
    </row>
    <row r="147" spans="1:4" s="180" customFormat="1" ht="21.75" customHeight="1" x14ac:dyDescent="0.2">
      <c r="A147" s="153" t="s">
        <v>91</v>
      </c>
      <c r="B147" s="177">
        <v>69.3</v>
      </c>
      <c r="C147" s="177">
        <v>41.8</v>
      </c>
      <c r="D147" s="184">
        <f>C147/B147%</f>
        <v>60.317460317460316</v>
      </c>
    </row>
    <row r="148" spans="1:4" ht="42.6" customHeight="1" x14ac:dyDescent="0.2">
      <c r="A148" s="199" t="s">
        <v>36</v>
      </c>
      <c r="B148" s="198">
        <f>B149+B150</f>
        <v>13.6</v>
      </c>
      <c r="C148" s="198">
        <f>C149</f>
        <v>7.7</v>
      </c>
      <c r="D148" s="184">
        <f t="shared" ref="D148:D165" si="7">C148/B148%</f>
        <v>56.617647058823529</v>
      </c>
    </row>
    <row r="149" spans="1:4" ht="41.85" customHeight="1" x14ac:dyDescent="0.2">
      <c r="A149" s="153" t="s">
        <v>189</v>
      </c>
      <c r="B149" s="135">
        <v>13.6</v>
      </c>
      <c r="C149" s="135">
        <v>7.7</v>
      </c>
      <c r="D149" s="184">
        <f t="shared" si="7"/>
        <v>56.617647058823529</v>
      </c>
    </row>
    <row r="150" spans="1:4" ht="1.5" hidden="1" customHeight="1" x14ac:dyDescent="0.2">
      <c r="A150" s="178" t="s">
        <v>190</v>
      </c>
      <c r="B150" s="177"/>
      <c r="C150" s="177">
        <v>47.1</v>
      </c>
      <c r="D150" s="184" t="e">
        <f t="shared" si="7"/>
        <v>#DIV/0!</v>
      </c>
    </row>
    <row r="151" spans="1:4" ht="21.75" customHeight="1" x14ac:dyDescent="0.2">
      <c r="A151" s="199" t="s">
        <v>38</v>
      </c>
      <c r="B151" s="198">
        <f>B156+B158</f>
        <v>102.7</v>
      </c>
      <c r="C151" s="198">
        <f>C156+C158</f>
        <v>6.3</v>
      </c>
      <c r="D151" s="184">
        <f t="shared" si="7"/>
        <v>6.1343719571567661</v>
      </c>
    </row>
    <row r="152" spans="1:4" ht="22.15" hidden="1" customHeight="1" x14ac:dyDescent="0.2">
      <c r="A152" s="153" t="s">
        <v>191</v>
      </c>
      <c r="B152" s="135">
        <v>0</v>
      </c>
      <c r="C152" s="135">
        <v>0</v>
      </c>
      <c r="D152" s="184"/>
    </row>
    <row r="153" spans="1:4" ht="22.9" hidden="1" customHeight="1" x14ac:dyDescent="0.2">
      <c r="A153" s="153" t="s">
        <v>119</v>
      </c>
      <c r="B153" s="135">
        <v>0</v>
      </c>
      <c r="C153" s="135">
        <v>0</v>
      </c>
      <c r="D153" s="184" t="e">
        <f t="shared" si="7"/>
        <v>#DIV/0!</v>
      </c>
    </row>
    <row r="154" spans="1:4" ht="24.2" hidden="1" customHeight="1" x14ac:dyDescent="0.2">
      <c r="A154" s="153" t="s">
        <v>40</v>
      </c>
      <c r="B154" s="177">
        <v>0</v>
      </c>
      <c r="C154" s="177">
        <v>0</v>
      </c>
      <c r="D154" s="184" t="e">
        <f t="shared" si="7"/>
        <v>#DIV/0!</v>
      </c>
    </row>
    <row r="155" spans="1:4" ht="24.2" hidden="1" customHeight="1" x14ac:dyDescent="0.2">
      <c r="A155" s="153" t="s">
        <v>240</v>
      </c>
      <c r="B155" s="177">
        <v>0</v>
      </c>
      <c r="C155" s="177">
        <v>0</v>
      </c>
      <c r="D155" s="184" t="e">
        <f t="shared" si="7"/>
        <v>#DIV/0!</v>
      </c>
    </row>
    <row r="156" spans="1:4" s="181" customFormat="1" ht="87" customHeight="1" x14ac:dyDescent="0.2">
      <c r="A156" s="153" t="s">
        <v>264</v>
      </c>
      <c r="B156" s="177">
        <v>102.7</v>
      </c>
      <c r="C156" s="177">
        <v>6.3</v>
      </c>
      <c r="D156" s="184">
        <f t="shared" si="7"/>
        <v>6.1343719571567661</v>
      </c>
    </row>
    <row r="157" spans="1:4" ht="33" hidden="1" customHeight="1" x14ac:dyDescent="0.2">
      <c r="A157" s="153" t="s">
        <v>14</v>
      </c>
      <c r="B157" s="177">
        <v>0</v>
      </c>
      <c r="C157" s="177">
        <v>0</v>
      </c>
      <c r="D157" s="184" t="e">
        <f t="shared" si="7"/>
        <v>#DIV/0!</v>
      </c>
    </row>
    <row r="158" spans="1:4" ht="9" hidden="1" customHeight="1" x14ac:dyDescent="0.2">
      <c r="A158" s="153" t="s">
        <v>260</v>
      </c>
      <c r="B158" s="177">
        <v>0</v>
      </c>
      <c r="C158" s="177">
        <v>0</v>
      </c>
      <c r="D158" s="184">
        <v>0</v>
      </c>
    </row>
    <row r="159" spans="1:4" ht="22.5" customHeight="1" x14ac:dyDescent="0.2">
      <c r="A159" s="199" t="s">
        <v>41</v>
      </c>
      <c r="B159" s="200">
        <f>B160+B161+B162</f>
        <v>424.1</v>
      </c>
      <c r="C159" s="200">
        <f>C160+C161+C162</f>
        <v>335.9</v>
      </c>
      <c r="D159" s="184">
        <f t="shared" si="7"/>
        <v>79.20301815609524</v>
      </c>
    </row>
    <row r="160" spans="1:4" ht="26.45" hidden="1" customHeight="1" x14ac:dyDescent="0.2">
      <c r="A160" s="153" t="s">
        <v>15</v>
      </c>
      <c r="B160" s="135"/>
      <c r="C160" s="135"/>
      <c r="D160" s="184" t="e">
        <f t="shared" si="7"/>
        <v>#DIV/0!</v>
      </c>
    </row>
    <row r="161" spans="1:4" ht="24" hidden="1" customHeight="1" x14ac:dyDescent="0.2">
      <c r="A161" s="153" t="s">
        <v>16</v>
      </c>
      <c r="B161" s="177">
        <v>0</v>
      </c>
      <c r="C161" s="177">
        <v>0</v>
      </c>
      <c r="D161" s="184" t="e">
        <f t="shared" si="7"/>
        <v>#DIV/0!</v>
      </c>
    </row>
    <row r="162" spans="1:4" ht="21.4" customHeight="1" x14ac:dyDescent="0.2">
      <c r="A162" s="153" t="s">
        <v>132</v>
      </c>
      <c r="B162" s="177">
        <v>424.1</v>
      </c>
      <c r="C162" s="177">
        <v>335.9</v>
      </c>
      <c r="D162" s="184">
        <f t="shared" si="7"/>
        <v>79.20301815609524</v>
      </c>
    </row>
    <row r="163" spans="1:4" ht="18.399999999999999" hidden="1" customHeight="1" x14ac:dyDescent="0.2">
      <c r="A163" s="199" t="s">
        <v>44</v>
      </c>
      <c r="B163" s="198">
        <f>B164+B165+B166+B167+B168</f>
        <v>0</v>
      </c>
      <c r="C163" s="198">
        <f>C164+C165+C166+C167+C168</f>
        <v>0</v>
      </c>
      <c r="D163" s="184" t="e">
        <f t="shared" si="7"/>
        <v>#DIV/0!</v>
      </c>
    </row>
    <row r="164" spans="1:4" ht="30.4" hidden="1" customHeight="1" x14ac:dyDescent="0.2">
      <c r="A164" s="153" t="s">
        <v>17</v>
      </c>
      <c r="B164" s="177"/>
      <c r="C164" s="177"/>
      <c r="D164" s="184" t="e">
        <f t="shared" si="7"/>
        <v>#DIV/0!</v>
      </c>
    </row>
    <row r="165" spans="1:4" ht="30.4" hidden="1" customHeight="1" x14ac:dyDescent="0.2">
      <c r="A165" s="153" t="s">
        <v>18</v>
      </c>
      <c r="B165" s="177"/>
      <c r="C165" s="177"/>
      <c r="D165" s="184" t="e">
        <f t="shared" si="7"/>
        <v>#DIV/0!</v>
      </c>
    </row>
    <row r="166" spans="1:4" ht="20.25" hidden="1" customHeight="1" x14ac:dyDescent="0.2">
      <c r="A166" s="153" t="s">
        <v>154</v>
      </c>
      <c r="B166" s="177"/>
      <c r="C166" s="177"/>
      <c r="D166" s="184"/>
    </row>
    <row r="167" spans="1:4" ht="30.4" hidden="1" customHeight="1" x14ac:dyDescent="0.2">
      <c r="A167" s="153" t="s">
        <v>202</v>
      </c>
      <c r="B167" s="177"/>
      <c r="C167" s="177"/>
      <c r="D167" s="184" t="e">
        <f t="shared" ref="D167:D194" si="8">C167/B167%</f>
        <v>#DIV/0!</v>
      </c>
    </row>
    <row r="168" spans="1:4" ht="21.75" hidden="1" customHeight="1" x14ac:dyDescent="0.2">
      <c r="A168" s="153" t="s">
        <v>19</v>
      </c>
      <c r="B168" s="177"/>
      <c r="C168" s="177"/>
      <c r="D168" s="184" t="e">
        <f t="shared" si="8"/>
        <v>#DIV/0!</v>
      </c>
    </row>
    <row r="169" spans="1:4" ht="19.149999999999999" customHeight="1" x14ac:dyDescent="0.2">
      <c r="A169" s="199" t="s">
        <v>192</v>
      </c>
      <c r="B169" s="198">
        <f>B170+B171</f>
        <v>5474.5</v>
      </c>
      <c r="C169" s="198">
        <f>C170+C171</f>
        <v>1233.3</v>
      </c>
      <c r="D169" s="184">
        <f t="shared" si="8"/>
        <v>22.528084756598776</v>
      </c>
    </row>
    <row r="170" spans="1:4" ht="21" customHeight="1" x14ac:dyDescent="0.2">
      <c r="A170" s="153" t="s">
        <v>20</v>
      </c>
      <c r="B170" s="177">
        <v>5474.5</v>
      </c>
      <c r="C170" s="177">
        <v>1233.3</v>
      </c>
      <c r="D170" s="184">
        <f t="shared" si="8"/>
        <v>22.528084756598776</v>
      </c>
    </row>
    <row r="171" spans="1:4" ht="20.25" hidden="1" customHeight="1" x14ac:dyDescent="0.2">
      <c r="A171" s="153" t="s">
        <v>223</v>
      </c>
      <c r="B171" s="177"/>
      <c r="C171" s="177"/>
      <c r="D171" s="184" t="e">
        <f t="shared" si="8"/>
        <v>#DIV/0!</v>
      </c>
    </row>
    <row r="172" spans="1:4" ht="21.75" hidden="1" customHeight="1" x14ac:dyDescent="0.2">
      <c r="A172" s="201" t="s">
        <v>193</v>
      </c>
      <c r="B172" s="198">
        <f>B173+B174+B175+B176</f>
        <v>0</v>
      </c>
      <c r="C172" s="198">
        <f>C173+C174+C175+C176</f>
        <v>0</v>
      </c>
      <c r="D172" s="184" t="e">
        <f t="shared" si="8"/>
        <v>#DIV/0!</v>
      </c>
    </row>
    <row r="173" spans="1:4" ht="22.15" hidden="1" customHeight="1" x14ac:dyDescent="0.2">
      <c r="A173" s="153" t="s">
        <v>120</v>
      </c>
      <c r="B173" s="177"/>
      <c r="C173" s="177"/>
      <c r="D173" s="184" t="e">
        <f t="shared" si="8"/>
        <v>#DIV/0!</v>
      </c>
    </row>
    <row r="174" spans="1:4" ht="22.15" hidden="1" customHeight="1" x14ac:dyDescent="0.2">
      <c r="A174" s="153" t="s">
        <v>121</v>
      </c>
      <c r="B174" s="177"/>
      <c r="C174" s="177"/>
      <c r="D174" s="184" t="e">
        <f t="shared" si="8"/>
        <v>#DIV/0!</v>
      </c>
    </row>
    <row r="175" spans="1:4" ht="22.15" hidden="1" customHeight="1" x14ac:dyDescent="0.2">
      <c r="A175" s="153" t="s">
        <v>122</v>
      </c>
      <c r="B175" s="177"/>
      <c r="C175" s="177"/>
      <c r="D175" s="184"/>
    </row>
    <row r="176" spans="1:4" ht="22.15" hidden="1" customHeight="1" x14ac:dyDescent="0.2">
      <c r="A176" s="153" t="s">
        <v>206</v>
      </c>
      <c r="B176" s="177"/>
      <c r="C176" s="177"/>
      <c r="D176" s="184" t="e">
        <f t="shared" si="8"/>
        <v>#DIV/0!</v>
      </c>
    </row>
    <row r="177" spans="1:4" ht="27.95" hidden="1" customHeight="1" x14ac:dyDescent="0.2">
      <c r="A177" s="199" t="s">
        <v>47</v>
      </c>
      <c r="B177" s="198">
        <f>+B178+B179+B180+B181+B182</f>
        <v>0</v>
      </c>
      <c r="C177" s="198">
        <f>+C178+C179+C180+C181+C182</f>
        <v>0</v>
      </c>
      <c r="D177" s="184" t="e">
        <f t="shared" si="8"/>
        <v>#DIV/0!</v>
      </c>
    </row>
    <row r="178" spans="1:4" ht="31.7" hidden="1" customHeight="1" x14ac:dyDescent="0.2">
      <c r="A178" s="153" t="s">
        <v>153</v>
      </c>
      <c r="B178" s="135"/>
      <c r="C178" s="135"/>
      <c r="D178" s="184" t="e">
        <f t="shared" si="8"/>
        <v>#DIV/0!</v>
      </c>
    </row>
    <row r="179" spans="1:4" ht="31.7" hidden="1" customHeight="1" x14ac:dyDescent="0.2">
      <c r="A179" s="153" t="s">
        <v>27</v>
      </c>
      <c r="B179" s="177"/>
      <c r="C179" s="177"/>
      <c r="D179" s="184" t="e">
        <f t="shared" si="8"/>
        <v>#DIV/0!</v>
      </c>
    </row>
    <row r="180" spans="1:4" ht="31.7" hidden="1" customHeight="1" x14ac:dyDescent="0.2">
      <c r="A180" s="153" t="s">
        <v>28</v>
      </c>
      <c r="B180" s="177"/>
      <c r="C180" s="177"/>
      <c r="D180" s="184" t="e">
        <f t="shared" si="8"/>
        <v>#DIV/0!</v>
      </c>
    </row>
    <row r="181" spans="1:4" ht="31.7" hidden="1" customHeight="1" x14ac:dyDescent="0.2">
      <c r="A181" s="153" t="s">
        <v>123</v>
      </c>
      <c r="B181" s="177"/>
      <c r="C181" s="177"/>
      <c r="D181" s="184" t="e">
        <f t="shared" si="8"/>
        <v>#DIV/0!</v>
      </c>
    </row>
    <row r="182" spans="1:4" ht="31.7" hidden="1" customHeight="1" x14ac:dyDescent="0.2">
      <c r="A182" s="153" t="s">
        <v>30</v>
      </c>
      <c r="B182" s="177"/>
      <c r="C182" s="177"/>
      <c r="D182" s="184" t="e">
        <f t="shared" si="8"/>
        <v>#DIV/0!</v>
      </c>
    </row>
    <row r="183" spans="1:4" ht="27.2" customHeight="1" x14ac:dyDescent="0.2">
      <c r="A183" s="199" t="s">
        <v>198</v>
      </c>
      <c r="B183" s="200">
        <f>B184+B185</f>
        <v>18.399999999999999</v>
      </c>
      <c r="C183" s="200">
        <f>C184+C185</f>
        <v>12</v>
      </c>
      <c r="D183" s="184">
        <f t="shared" si="8"/>
        <v>65.217391304347828</v>
      </c>
    </row>
    <row r="184" spans="1:4" ht="22.15" customHeight="1" x14ac:dyDescent="0.2">
      <c r="A184" s="153" t="s">
        <v>194</v>
      </c>
      <c r="B184" s="177">
        <v>18.399999999999999</v>
      </c>
      <c r="C184" s="177">
        <v>12</v>
      </c>
      <c r="D184" s="184">
        <f t="shared" si="8"/>
        <v>65.217391304347828</v>
      </c>
    </row>
    <row r="185" spans="1:4" ht="22.15" hidden="1" customHeight="1" x14ac:dyDescent="0.2">
      <c r="A185" s="153" t="s">
        <v>195</v>
      </c>
      <c r="B185" s="177"/>
      <c r="C185" s="177"/>
      <c r="D185" s="184" t="e">
        <f t="shared" si="8"/>
        <v>#DIV/0!</v>
      </c>
    </row>
    <row r="186" spans="1:4" ht="20.25" hidden="1" customHeight="1" x14ac:dyDescent="0.2">
      <c r="A186" s="199" t="s">
        <v>199</v>
      </c>
      <c r="B186" s="200">
        <f>B187+B188</f>
        <v>0</v>
      </c>
      <c r="C186" s="200">
        <f>C187+C188</f>
        <v>0</v>
      </c>
      <c r="D186" s="184"/>
    </row>
    <row r="187" spans="1:4" ht="27.95" hidden="1" customHeight="1" x14ac:dyDescent="0.2">
      <c r="A187" s="153" t="s">
        <v>21</v>
      </c>
      <c r="B187" s="177">
        <v>0</v>
      </c>
      <c r="C187" s="177">
        <v>0</v>
      </c>
      <c r="D187" s="184" t="e">
        <f t="shared" si="8"/>
        <v>#DIV/0!</v>
      </c>
    </row>
    <row r="188" spans="1:4" ht="20.25" hidden="1" customHeight="1" x14ac:dyDescent="0.2">
      <c r="A188" s="153" t="s">
        <v>22</v>
      </c>
      <c r="B188" s="177">
        <v>0</v>
      </c>
      <c r="C188" s="177">
        <v>0</v>
      </c>
      <c r="D188" s="184"/>
    </row>
    <row r="189" spans="1:4" ht="33" hidden="1" customHeight="1" x14ac:dyDescent="0.2">
      <c r="A189" s="199" t="s">
        <v>242</v>
      </c>
      <c r="B189" s="200">
        <f>B190</f>
        <v>0</v>
      </c>
      <c r="C189" s="200">
        <f>C190</f>
        <v>0</v>
      </c>
      <c r="D189" s="184" t="e">
        <f t="shared" si="8"/>
        <v>#DIV/0!</v>
      </c>
    </row>
    <row r="190" spans="1:4" ht="20.25" hidden="1" customHeight="1" x14ac:dyDescent="0.2">
      <c r="A190" s="153" t="s">
        <v>241</v>
      </c>
      <c r="B190" s="177"/>
      <c r="C190" s="177"/>
      <c r="D190" s="184" t="e">
        <f t="shared" si="8"/>
        <v>#DIV/0!</v>
      </c>
    </row>
    <row r="191" spans="1:4" ht="55.9" hidden="1" customHeight="1" x14ac:dyDescent="0.2">
      <c r="A191" s="199" t="s">
        <v>224</v>
      </c>
      <c r="B191" s="198">
        <f>B192+B193</f>
        <v>0.2</v>
      </c>
      <c r="C191" s="198">
        <f>C192+C193</f>
        <v>0</v>
      </c>
      <c r="D191" s="184">
        <f t="shared" si="8"/>
        <v>0</v>
      </c>
    </row>
    <row r="192" spans="1:4" ht="33.75" customHeight="1" x14ac:dyDescent="0.2">
      <c r="A192" s="210" t="s">
        <v>242</v>
      </c>
      <c r="B192" s="177">
        <f>B193</f>
        <v>0.1</v>
      </c>
      <c r="C192" s="177">
        <f>C193</f>
        <v>0</v>
      </c>
      <c r="D192" s="184">
        <f t="shared" si="8"/>
        <v>0</v>
      </c>
    </row>
    <row r="193" spans="1:4" ht="48.75" customHeight="1" x14ac:dyDescent="0.2">
      <c r="A193" s="153" t="s">
        <v>267</v>
      </c>
      <c r="B193" s="177">
        <v>0.1</v>
      </c>
      <c r="C193" s="177">
        <v>0</v>
      </c>
      <c r="D193" s="184">
        <f t="shared" si="8"/>
        <v>0</v>
      </c>
    </row>
    <row r="194" spans="1:4" ht="18" customHeight="1" x14ac:dyDescent="0.2">
      <c r="A194" s="199" t="s">
        <v>50</v>
      </c>
      <c r="B194" s="198">
        <f>B136+B146+B148+B151+B159+B169+B183+B192</f>
        <v>9799.5</v>
      </c>
      <c r="C194" s="198">
        <f>C136+C146+C148+C151+C159+C169+C183</f>
        <v>4317.7000000000007</v>
      </c>
      <c r="D194" s="184">
        <f t="shared" si="8"/>
        <v>44.060411245471713</v>
      </c>
    </row>
    <row r="195" spans="1:4" ht="18" customHeight="1" thickBot="1" x14ac:dyDescent="0.3">
      <c r="A195" s="202" t="s">
        <v>140</v>
      </c>
      <c r="B195" s="208">
        <f>B134-B194</f>
        <v>-129.60000000000036</v>
      </c>
      <c r="C195" s="208">
        <f>C134-C194</f>
        <v>23.599999999999454</v>
      </c>
      <c r="D195" s="190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2016-04-28T11:16:06Z</cp:lastPrinted>
  <dcterms:created xsi:type="dcterms:W3CDTF">2005-03-31T08:38:10Z</dcterms:created>
  <dcterms:modified xsi:type="dcterms:W3CDTF">2018-02-13T11:43:28Z</dcterms:modified>
</cp:coreProperties>
</file>